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0490" windowHeight="71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'Лист1'!$A$1:$N$242</definedName>
  </definedNames>
  <calcPr calcId="125725"/>
</workbook>
</file>

<file path=xl/sharedStrings.xml><?xml version="1.0" encoding="utf-8"?>
<sst xmlns="http://schemas.openxmlformats.org/spreadsheetml/2006/main" count="1062" uniqueCount="370">
  <si>
    <t>№ п/п</t>
  </si>
  <si>
    <t>Наименование предприятия</t>
  </si>
  <si>
    <t>Балансодержатель</t>
  </si>
  <si>
    <t>2016 г</t>
  </si>
  <si>
    <t>2015 г.</t>
  </si>
  <si>
    <t>Наличие предприятия в областном плане приватизации</t>
  </si>
  <si>
    <t>Размер уставного капитала, тыс. тенге</t>
  </si>
  <si>
    <t>Доля участия государства, тыс. тенге</t>
  </si>
  <si>
    <t>Прибыль, тыс. тенге</t>
  </si>
  <si>
    <t>Деятельность предприятия           по уставу</t>
  </si>
  <si>
    <t>Расходы, тыс. тенге</t>
  </si>
  <si>
    <t>Доходы,   тыс. тенге</t>
  </si>
  <si>
    <t>Доходы,  тыс. тенге</t>
  </si>
  <si>
    <t>Предложения по виду и форме ГЧП</t>
  </si>
  <si>
    <t>нет</t>
  </si>
  <si>
    <t xml:space="preserve">нет </t>
  </si>
  <si>
    <t xml:space="preserve">КГКП детский садик "Балбөбек" с.Улкен Нарын  Катон-Карагайского района </t>
  </si>
  <si>
    <t xml:space="preserve">КГКП ясли-сад "Балдырган" с.Урыль Катон-Карагайского района </t>
  </si>
  <si>
    <t xml:space="preserve">КГКП детский садик "Балауса" с. Солоновка  Катон-Карагайского района </t>
  </si>
  <si>
    <t xml:space="preserve">КГКП ясли-сад "Айголек" с.Катон-Карагай  Катон-Карагайского района </t>
  </si>
  <si>
    <t xml:space="preserve">КГКП комбинированный детский садик "Куншуак" с.Катон-Карагай  Катон-Карагайского района </t>
  </si>
  <si>
    <t xml:space="preserve">КГКП ясли-сад "Болашак" с.Ново-Хайрузовка  Катон-Карагайского района </t>
  </si>
  <si>
    <t xml:space="preserve">КГКП ясли-сад села Мало-Нарымка с.Мало-Нарымка Катон-Карагайского района </t>
  </si>
  <si>
    <t xml:space="preserve">КГКП ясли-сад села "Еркетай" с.Аксу Катон-Карагайского района </t>
  </si>
  <si>
    <t xml:space="preserve">КГКП ясли-сад села "Балдырган" с.Алтынбел Катон-Карагайского района </t>
  </si>
  <si>
    <t>Катон-Карагайский район</t>
  </si>
  <si>
    <t>Курчумский район</t>
  </si>
  <si>
    <t>КГКП "Детский сад села Курчум"</t>
  </si>
  <si>
    <t>КГКП "Детский сад села Теректы"</t>
  </si>
  <si>
    <t>Кгкп "Детский сад Болашак"</t>
  </si>
  <si>
    <t>КГКП "Балдәурен"</t>
  </si>
  <si>
    <t>КГКП "Курчумская детская музыкальная школа"</t>
  </si>
  <si>
    <t>КГКП "Теректинсая детская музыкальная школа"</t>
  </si>
  <si>
    <t>КГКП "Дом детского творчества" акимата Курчумского района</t>
  </si>
  <si>
    <t>КГКП "ЯСЛИ-САД №1 "АРМАН" ГОСУДАРСТВЕННОГО УЧРЕЖДЕНИЯ "ОТДЕЛ ОБРАЗОВАНИЯ ГОРОДА СЕМЕЙ ВОСТОЧНО-КАЗАХСТАНСКОЙ ОБЛАСТИ"</t>
  </si>
  <si>
    <t>ул. Шугаева, 26 (здание числится на балансе сада)</t>
  </si>
  <si>
    <t>КГКП "ЯСЛИ-САД № 2" АЙДАНА"  ГОСУДАРСТВЕННОГО УЧРЕЖДЕНИЯ "ОТДЕЛ ОБРАЗОВАНИЯ ГОРОДА СЕМЕЙ ВОСТОЧНО-КАЗАХСТАНСКОЙ ОБЛАСТИ"</t>
  </si>
  <si>
    <t>ул.Момышулы, д.20 (здание числится на балансе сада)</t>
  </si>
  <si>
    <t>КГКП "ЯСЛИ-САД № 4 "БАЛДАУРЕН" ГОСУДАРСТВЕННОГО УЧРЕЖДЕНИЯ "ОТДЕЛ ОБРАЗОВАНИЯ ГОРОДА СЕМЕЙ ВОСТОЧНО- КАЗАХСТАНСКОЙ ОБЛАСТИ"</t>
  </si>
  <si>
    <t>Ул. Чехова 127 (здание числится на балансе сада)</t>
  </si>
  <si>
    <t>КГКП "ЯСЛИ-САД №5 "БАЛА ӘЛЕМІ" ГОСУДАРСТВЕННОГО УЧРЕЖДЕНИЯ "ОТДЕЛ ОБРАЗОВАНИЯ ГОРОДА СЕМЕЙ ВОСТОЧНО-КАЗАХСТАНСКОЙ ОБЛАСТИ"</t>
  </si>
  <si>
    <t>ул.Герцена, д.163 (здание числится на балансе сада)</t>
  </si>
  <si>
    <t>КГКП "ЯСЛИ-САД №6 "НҰРСӘУЛЕ" ГОСУДАРСТВЕННОГО УЧРЕЖДЕНИЯ "ОТДЕЛ ОБРАЗОВАНИЯ ГОРОДА СЕМЕЙ ВОСТОЧНО-КАЗАХСТАНСКОЙ ОБЛАСТИ"</t>
  </si>
  <si>
    <t>З43-й квартал, д.13/1 (здание числится на балансе сада)</t>
  </si>
  <si>
    <t>КГКП "ЯСЛИ-САД №7 "АҚ БОТА" ГОСУДАРСТВЕННОГО УЧРЕЖДЕНИЯ "ОТДЕЛ ОБРАЗОВАНИЯ ГОРОДА СЕМЕЙ ВОСТОЧНО-КАЗАХСТАНСКОЙ ОБЛАСТИ"</t>
  </si>
  <si>
    <t>ул. Докучаева, 35 (здание числится на балансе сада)</t>
  </si>
  <si>
    <t>КГКП "ЯСЛИ-САД №8 "БАЛБӨБЕК" ГОСУДАРСТВЕННОГО УЧРЕЖДЕНИЯ "ОТДЕЛ ОБРАЗОВАНИЯ ГОРОДА СЕМЕЙ ВОСТОЧНО-КАЗАХСТАНСКОЙ ОБЛАСТИ"</t>
  </si>
  <si>
    <t>ул.Селевина, д.12А (здание числится на балансе сада)</t>
  </si>
  <si>
    <t>КГКП "ЯСЛИ-САД №9 "АЙГӨЛЕК" ГОСУДАРСТВЕННОГО УЧРЕЖДЕНИЯ "ОТДЕЛ ОБРАЗОВАНИЯ ГОРОДА СЕМЕЙ ВОСТОЧНО-КАЗАХСТАНСКОЙ ОБЛАСТИ"</t>
  </si>
  <si>
    <t>пр.Ауэзова, д.37Г (здание числится на балансе сада)</t>
  </si>
  <si>
    <t>КГКП "ЯСЛИ-САД №10 "БАЛ БҰЛАҚ" ГУМАНИТАРНО-ЭСТЕТИЧЕСКОГО И ОЗДОРОВИТЕЛЬНОГО ПРОФИЛЯ" ГОСУДАРСТВЕННОГО УЧРЕЖДЕНИЯ "ОТДЕЛ ОБРАЗОВАНИЯ ГОРОДА СЕМЕЙ ВОСТОЧНО-КАЗАХСТАНСКОЙ ОБЛАСТИ"</t>
  </si>
  <si>
    <t>ул.Иртышская, д.15 (здание числится на балансе сада)</t>
  </si>
  <si>
    <t>КГКП "ЯСЛИ-САД №11 "ЕРТӨСТІК" ГОСУДАРСТВЕННОГО УЧРЕЖДЕНИЯ "ОТДЕЛ ОБРАЗОВАНИЯ ГОРОДА СЕМЕЙ ВОСТОЧНО-КАЗАХСТАНСКОЙ ОБЛАСТИ"</t>
  </si>
  <si>
    <t>ул.Юности, д.80А (здание числится на балансе сада)</t>
  </si>
  <si>
    <t>КГКП "ЯСЛИ-САД №12 "АЖАР" ГОСУДАРСТВЕННОГО УЧРЕЖДЕНИЯ "ОТДЕЛ ОБРАЗОВАНИЯ ГОРОДА СЕМЕЙ ВОСТОЧНО-КАЗАХСТАНСКОЙ ОБЛАСТИ"</t>
  </si>
  <si>
    <t>ул. Каржаубайулы,320 (здание числится на балансе сада)</t>
  </si>
  <si>
    <t>КГКП "ДЕТСКАЯ МУЗЫКАЛЬНАЯ ШКОЛА №1" ГОСУДАРСТВЕННОГО УЧРЕЖДЕНИЯ "ОТДЕЛ ОБРАЗОВАНИЯ ГОРОДА СЕМЕЙ ВОСТОЧНО-КАЗАХСТАНСКОЙ ОБЛАСТИ"</t>
  </si>
  <si>
    <t>ул.Момышулы, д.19</t>
  </si>
  <si>
    <t>КГКП "ДЕТСКАЯ МУЗЫКАЛЬНАЯ ШКОЛА №2" ГОСУДАРСТВЕННОГО УЧРЕЖДЕНИЯ "ОТДЕЛ ОБРАЗОВАНИЯ ГОРОДА СЕМЕЙ ВОСТОЧНО-КАЗАХСТАНСКОЙ ОБЛАСТИ"</t>
  </si>
  <si>
    <t>ул.Байтурсынова, д.40 (здание числится на балансе школы)</t>
  </si>
  <si>
    <t>КГКП "ДЕТСКАЯ МУЗЫКАЛЬНАЯ ШКОЛА СЕЛА КАЙНАР" ГОСУДАРСТВЕННОГО УЧРЕЖДЕНИЯ "ОТДЕЛ ОБРАЗОВАНИЯ ГОРОДА СЕМЕЙ ВОСТОЧНО-КАЗАХСТАНСКОЙ ОБЛАСТИ"</t>
  </si>
  <si>
    <t>с. Кайнар (42,5 кв. м. по договору безвозмездного пользования в здании Дома культуры в с. Кайнар )</t>
  </si>
  <si>
    <t>КГКП "ДОШКОЛЬНЫЙ МИНИ-ЦЕНТР "БАЛАУСА" ГОСУДАРСТВЕННОГО УЧРЕЖДЕНИЯ "ОТДЕЛ ОБРАЗОВАНИЯ ГОРОДА СЕМЕЙ ВОСТОЧНО-КАЗАХСТАНСКОЙ ОБЛАСТИ"</t>
  </si>
  <si>
    <t>ул.Кульжановых, д.20  (здание числится на балансе сада)</t>
  </si>
  <si>
    <t>КГКП "ДОШКОЛЬНЫЙ МИНИ-ЦЕНТР "АРУЖАН" ГОСУДАРСТВЕННОГО УЧРЕЖДЕНИЯ "ОТДЕЛ ОБРАЗОВАНИЯ ГОРОДА СЕМЕЙ ВОСТОЧНО-КАЗАХСТАНСКОЙ ОБЛАСТИ"</t>
  </si>
  <si>
    <t>п.Восточный, ул.2 линия, д.22  (здание числится на балансе сада)</t>
  </si>
  <si>
    <t>КГКП "АССОЦИАЦИЯ ДВОРОВЫХ КЛУБОВ"ГОСУДАРСТВЕННОГО УЧРЕЖДЕНИЯ "ОТДЕЛ ОБРАЗОВАНИЯ ГОРОДА СЕМЕЙ ВОСТОЧНО-КАЗАХСТАНСКАЯ ОБЛАСТЬ"</t>
  </si>
  <si>
    <t>ул. Селевина 12б (безвозмездное пользование 30,2 кв. м. в здании, которое числится на балансе Дворца молодежи)</t>
  </si>
  <si>
    <t>КГКП "ТАТАРСКАЯ ШКОЛА ИСКУССТВ" ГОСУДАРСТВЕННОГО УЧРЕЖДЕНИЯ "ОТДЕЛ ОБРАЗОВАНИЯ ГОРОДА СЕМЕЙ ВОСТОЧНО-КАЗАХСТАНСКОЙ ОБЛАСТИ"</t>
  </si>
  <si>
    <t>ул.Академика Павлова, д.84 (здание числится на балансе школы)</t>
  </si>
  <si>
    <t>КГКП "ДВОРЕЦ ТВОРЧЕСТВА ДЕТЕЙ И МОЛОДЕЖИ" ГОСУДАРСТВЕННОГО УЧРЕЖДЕНИЯ "ОТДЕЛ ОБРАЗОВАНИЯ ГОРОДА СЕМЕЙ ВОСТОЧНО-КАЗАХСТАНСКОЙ ОБЛАСТИ"</t>
  </si>
  <si>
    <t>ул.Абая, д.73 (здание числится на балансе предприятия)</t>
  </si>
  <si>
    <t>КГКП "ОБЛАСТНОЙ ДЕТСКИЙ БИОЛОГИЧЕСКИЙ ЦЕНТР" ГОСУДАРСТВЕННОГО УЧРЕЖДЕНИЯ "ОТДЕЛ ОБРАЗОВАНИЯ ГОРОДА СЕМЕЙ ВОСТОЧНО-КАЗАХСТАНСКОЙ ОБЛАСТИ"</t>
  </si>
  <si>
    <t>остров Полковничий, д.56 (здание числится на балансе предприятия)</t>
  </si>
  <si>
    <t>КГКП "ХУДОЖЕСТВЕННАЯ ШКОЛА" ГОСУДАРСТВЕННОГО УЧРЕЖДЕНИЯ "ОТДЕЛ ОБРАЗОВАНИЯ ГОРОДА СЕМЕЙ ВОСТОЧНО-КАЗАХСТАНСКОЙ ОБЛАСТИ"</t>
  </si>
  <si>
    <t>ул. Селевина, 12б (368,2 кв. м. по договору безвозмездного пользования в здании, числящимся на балансе Дворца молодежи)</t>
  </si>
  <si>
    <t>КГКП "СТАНЦИЯ ЮНЫХ ТЕХНИКОВ ГОРОДА СЕМЕЙ" ГОСУДАРСТВЕННОГО УЧРЕЖДЕНИЯ "ОТДЕЛ ОБРАЗОВАНИЯ ГОРОДА СЕМЕЙ ВОСТОЧНО-КАЗАХСТАНСКОЙ ОБЛАСТИ"</t>
  </si>
  <si>
    <t>ул. Селевина 12б (738,4 кв. м. по договору безвозмездного пользования в здании, числящимся на балансе Дворца молодежи)</t>
  </si>
  <si>
    <t>КГКП "ШКОЛА СПОРТИВНОГО МАСТЕРСТВА ГОРОДА СЕМЕЙ" ГОСУДАРСТВЕННОГО УЧРЕЖДЕНИЯ "ОТДЕЛ ОБРАЗОВАНИЯ ГОРОДА СЕМЕЙ ВОСТОЧНО-КАЗАХСТАНСКОЙ ОБЛАСТИ"</t>
  </si>
  <si>
    <t>ул. Селевина, 12б (589,9 кв. м. по договору безвозмездного пользования в здании, числящимся на балансе Дворца молодежи)</t>
  </si>
  <si>
    <t>КГКП "БАЛЕТНАЯ ШКОЛА ГОРОДА СЕМЕЙ" ГОСУДАРСТВЕННОГО УЧРЕЖДЕНИЯ "ОТДЕЛ ОБРАЗОВАНИЯ ГОРОДА СЕМЕЙ ВОСТОЧНО-КАЗАХСТАНСКОЙ ОБЛАСТИ"</t>
  </si>
  <si>
    <t>ул. Пушкина, 100 (486,5 кв. м. арендуют у ИП Алябина Е. Н.)</t>
  </si>
  <si>
    <t>ТОО "ЦЕНТР ОБУЧЕНИЯ ЯЗЫКАМ ГОРОДА СЕМЕЙ"</t>
  </si>
  <si>
    <t>ул.Ленина 4 (расположены в здании Дома дружбы)</t>
  </si>
  <si>
    <t>город Семей</t>
  </si>
  <si>
    <t xml:space="preserve">КГКП детский садик "Куншуак" для детей  с ограниченными возможностями с.Улкен Нарын  Катон-Карагайского района </t>
  </si>
  <si>
    <t>КГКП Ясли сад Б.Байгожина</t>
  </si>
  <si>
    <t>КГКП Ясли сад Балауса</t>
  </si>
  <si>
    <t>КГКП Ясли сад Балдаурен</t>
  </si>
  <si>
    <t>КГКП Ясли сад Балбобек</t>
  </si>
  <si>
    <t>Абайский район</t>
  </si>
  <si>
    <t>КГКП  Станция юных натуралистов" акимата Зыряновского района</t>
  </si>
  <si>
    <t>ГУ "Отдел образования, физической культуры и спорта Зыряновского района</t>
  </si>
  <si>
    <t>КГКП "Детский сад №10 "Ладушки" акимата Зыряновского района"</t>
  </si>
  <si>
    <t>КГКП "Детский сад №14 "Катюша" акимата Зыряновского района"</t>
  </si>
  <si>
    <t>КГКП "Детский сад "Карлыгаш" акимата Зыряновского района</t>
  </si>
  <si>
    <t>КГКП "Детский сад "Жасмин" акимата Зыряновского района</t>
  </si>
  <si>
    <t>КГКП "Детский сад №7 "Салтанат" акимата Зыряновского района</t>
  </si>
  <si>
    <t>КГКП "Детский сад "Сказка" акимата Зыряновского района</t>
  </si>
  <si>
    <t>КГКП "Детский сад "Радуга" акимата Зыряновского района</t>
  </si>
  <si>
    <t>КГКП "Детская музыкальная школа города Зыряновска" акимата Зыряновского района</t>
  </si>
  <si>
    <t>КГКП "Детская музыкальная школа города Серебрянска" акимата Зыряновского района</t>
  </si>
  <si>
    <t>Зыряновский район</t>
  </si>
  <si>
    <t>Аппарат Акима Аягозского района</t>
  </si>
  <si>
    <t>КГКП "Городской ясли сад №1"</t>
  </si>
  <si>
    <t>КГКП "Городской ясли сад №2"</t>
  </si>
  <si>
    <t>КГКП "Актогайский ясли сад №3"</t>
  </si>
  <si>
    <t>КГКП "Баршатасский ясли сад №4"</t>
  </si>
  <si>
    <t>КГКП "Городской ясли сад №5"</t>
  </si>
  <si>
    <t>КГКП "Городской ясли сад №6"</t>
  </si>
  <si>
    <t>КГКП "Городской ясли сад №7"</t>
  </si>
  <si>
    <t>КГКП "Станция юных техников"</t>
  </si>
  <si>
    <t>КГКП "Школа исскуств Аягозского района"</t>
  </si>
  <si>
    <t>Аягозский район</t>
  </si>
  <si>
    <t>КГУ «Школа возрождения языков и культуры народов Восточного Казахстана» акимата города Усть-Каменогорска</t>
  </si>
  <si>
    <t>ГУ "Отдел образования города Усть-Каменогорска"</t>
  </si>
  <si>
    <t>КГУ "Молодежный центр" акимата города Усть-Каменогорска</t>
  </si>
  <si>
    <t>ГУ «Отдел внутренней политики города Усть-Каменогорска»</t>
  </si>
  <si>
    <t>КГКП «Детская Художественная школа» акимата города Усть-Каменогорска</t>
  </si>
  <si>
    <t>КГКП «Детская музыкальная школа  №1» акимата города Усть-Каменогорска</t>
  </si>
  <si>
    <t>КГКП «Детский учебно-оздоровительный центр «Октябренок» акимата города Усть-Каменогорска</t>
  </si>
  <si>
    <t>КГКП «Станция юных техников акимата города Усть-Каменогорска»</t>
  </si>
  <si>
    <t>КГКП «Учебно-исследовательский экобиоцентр акимата г.Усть-Каменогорска»</t>
  </si>
  <si>
    <t>КГКП «Дом творчества школьников» акимата города Усть-Каменогорска</t>
  </si>
  <si>
    <t>ГККП «Усть-Каменогорское  объединение детско-подростковых клубов Жигер»</t>
  </si>
  <si>
    <t xml:space="preserve">КГКП «Центр поддержки семьи и детства» акимата города Усть-Каменогорска </t>
  </si>
  <si>
    <t xml:space="preserve">КГКП «Школа юных спасателей» акимата города Усть-Каменогорска </t>
  </si>
  <si>
    <t>КГКП «Детский сад–ясли № 1 «Балапан» акимата города Усть-Каменогорска</t>
  </si>
  <si>
    <t>КГКП «Детский сад-ясли № 3 «Балбөбек» акимата города Усть-Каменогорска</t>
  </si>
  <si>
    <t>КГКП «Детский сад–ясли № 4 «Саулетай» акимата города Усть-Каменогорска</t>
  </si>
  <si>
    <t>КГКП «Детский сад-ясли № 5 «Арай» акимата города Усть-Каменогорска</t>
  </si>
  <si>
    <t xml:space="preserve">КГКП «Детский сад-ясли № 6 «Куншуак» акимата города Усть-Каменогорска </t>
  </si>
  <si>
    <t>КГКП «Детский сад № 7 «Радуга» акимата города Усть-Каменогорска</t>
  </si>
  <si>
    <t>КГКП «Детский сад № 8 «Мирас» акимата города Усть-Каменогорска</t>
  </si>
  <si>
    <t>КГКП «Детский сад-ясли № 9 «Арман» акимата города Усть-Каменогорска</t>
  </si>
  <si>
    <t>КГКП "Детский сад-ясли № 10 "Колокольчик" акимата города Усть-Каменогорска</t>
  </si>
  <si>
    <t>КГКП "Детский сад-ясли № 11 "Айгөлек" акимата города Усть-Каменогорска</t>
  </si>
  <si>
    <t>КГКП «Детский сад-ясли «Ак бота» акимата города Усть-Каменогорска</t>
  </si>
  <si>
    <t>КГКП "Детский сад-ясли "Рахат" акимата города Усть-Каменогорска</t>
  </si>
  <si>
    <t>КГКП «Детский сад - ясли № 17 «Ручеек» акимата города Усть-Каменогорска</t>
  </si>
  <si>
    <t>КГКП «Детский сад-ясли № 18 «Еркетай» акимата города Усть-Каменогорска</t>
  </si>
  <si>
    <t>КГКП «Детский сад-ясли № 20 «Нуршуак» акимата города Усть-Каменогорска</t>
  </si>
  <si>
    <t xml:space="preserve">КГКП «Детский сад-ясли № 21 «Айналайын» акимата города Усть-Каменогорска </t>
  </si>
  <si>
    <t>КГКП «Детский сад-ясли № 34 «Дом радости» акимата города Усть-Каменогорска</t>
  </si>
  <si>
    <t>КГКП «Детский сад-ясли № 40 «Вишенка» акимата города Усть-Каменогорска</t>
  </si>
  <si>
    <t>КГКП «Детский сад-ясли № 42» акимата города Усть-Каменогорска</t>
  </si>
  <si>
    <t>КГКП  «Детский сад-ясли № 45 «Болашак» акимата города Усть-Каменогорска</t>
  </si>
  <si>
    <t>КГКП «Детский сад–ясли № 46 «Огонек» акимата города Усть-Каменогорска</t>
  </si>
  <si>
    <t>КГКП  «Детский сад-ясли № 70 акимата » акимата города Усть-Каменогорска</t>
  </si>
  <si>
    <t>КГКП «Детский сад-ясли № 80 «Чудотворец» акимата города Усть-Каменогорска</t>
  </si>
  <si>
    <t>КГКП «Детский сад № 96» акимата города Усть-Каменогорска</t>
  </si>
  <si>
    <t>КГКП «Детский сад-ясли № 100» акимата города Усть-Каменогорска</t>
  </si>
  <si>
    <t>КГКП «Детский сад-ясли № 102  акимата города Усть-Каменогорска</t>
  </si>
  <si>
    <t>КГКП Спортивно-оздоровительный лагерь "Мейрим" акимата Жарминского района</t>
  </si>
  <si>
    <t>ГУ "Отдел образования" Жарминского района</t>
  </si>
  <si>
    <t>2015 год -14785,0        2016 год -16623,0</t>
  </si>
  <si>
    <t>Жарминский район</t>
  </si>
  <si>
    <t>КГКП "Школа искусств акимата  Шемонаихинского района"</t>
  </si>
  <si>
    <t>КГКП "Детская школа искусств п. Усть-Таловка" отдела образования акимата Шемонаихинского района"</t>
  </si>
  <si>
    <t>КГКП"Дом творчества акимата шемонаихинского района"</t>
  </si>
  <si>
    <t>КГКП "Детский сад"Акбота" ГУ "Отдел образования Шемонаихинского района" Акимата Шемонаихинского района"</t>
  </si>
  <si>
    <t>КГКП Детский сад "Аленушка" ГУ Отдел образования Шемонаихинского района Акимата Шемонаихинского района</t>
  </si>
  <si>
    <t>КГКП Детский сад-ясли "Сәби Әлемі" ГУ Отдел образования Шемонаихинского района Акимата Шемонаихинского района</t>
  </si>
  <si>
    <t xml:space="preserve">  Шемонаихинский район</t>
  </si>
  <si>
    <t>КГКП Летний оздоровительный лагерь "Толагай"</t>
  </si>
  <si>
    <t>КГКПясли-сад" Асыл бөпе"</t>
  </si>
  <si>
    <t>КГКПясли-сад" Ақбота"</t>
  </si>
  <si>
    <t xml:space="preserve">КГКПмузыкальная школа п.Глубокое </t>
  </si>
  <si>
    <t xml:space="preserve">КГКПмузыкальная школа п.Алтайский </t>
  </si>
  <si>
    <t xml:space="preserve">КГКП детская музыкальная школа п.Алтайский </t>
  </si>
  <si>
    <t xml:space="preserve">КГКПмузыкальная школа с.Черемшанка </t>
  </si>
  <si>
    <t xml:space="preserve">КГКП детская музыкальная школа с.Черемшанка </t>
  </si>
  <si>
    <t xml:space="preserve">КГКПмузыкальная школа с.Опытное поле </t>
  </si>
  <si>
    <t xml:space="preserve">КГКПмузыкальная школа п.Белоусовка </t>
  </si>
  <si>
    <t xml:space="preserve">КГКП детская музыкальная школа п.Белоусовка </t>
  </si>
  <si>
    <t>КГКПясли-сад" Пчелка"</t>
  </si>
  <si>
    <t>КГКПясли-сад"Пчелка"</t>
  </si>
  <si>
    <t>КГКП Дошкольный образовательный центр п.Белоусовка</t>
  </si>
  <si>
    <t>КГКП Дошкольный образовательный центрп.Белоусовка</t>
  </si>
  <si>
    <t>КГКП Дом детского творчества</t>
  </si>
  <si>
    <t>КГКП Станция юных техников п. Глубокое</t>
  </si>
  <si>
    <t>КГКП Центр  обучения языкам</t>
  </si>
  <si>
    <t>Глубоковский район</t>
  </si>
  <si>
    <t>дошкольное образование</t>
  </si>
  <si>
    <t>музыкальное образование</t>
  </si>
  <si>
    <t>город Усть-Каменогорск</t>
  </si>
  <si>
    <t>КГКП ясли-сад "Жасулан"</t>
  </si>
  <si>
    <t>Отдел образования</t>
  </si>
  <si>
    <t>КГКП ясли-сад "Балдырган"</t>
  </si>
  <si>
    <t>КГКП ясли-сад "Балауса-Балгын"</t>
  </si>
  <si>
    <t>КГКП ясли-сад "Еркеназ"</t>
  </si>
  <si>
    <t>КГКП ясли-сад "Әсем"</t>
  </si>
  <si>
    <t>КГКП ясли-сад "Карлыгаш"</t>
  </si>
  <si>
    <t>КГКП ясли-сад "Асыл"</t>
  </si>
  <si>
    <t>КГКП ясли-сад "Еркетай"</t>
  </si>
  <si>
    <t>Тарбагатайский район</t>
  </si>
  <si>
    <t>передача в доверительное управление</t>
  </si>
  <si>
    <t>КГКП Детский сад №15 "Золотая рыбка</t>
  </si>
  <si>
    <t>КГКП "Ясли -сад №24 "Аленка"</t>
  </si>
  <si>
    <t>КГКП ясли -сад №24 "Аленка"</t>
  </si>
  <si>
    <t xml:space="preserve">КГКП "Ясли-сад №25 Ромашка" </t>
  </si>
  <si>
    <t xml:space="preserve">КГКП "Ясли-сад №38 Ласточка" </t>
  </si>
  <si>
    <t xml:space="preserve">КГКП "Ясли-сад №41 Теремок" </t>
  </si>
  <si>
    <t>КГКП "Ясли-сад "Дельфин"</t>
  </si>
  <si>
    <t>КГКП "Ясли-сад "Балапан" города Риддера"</t>
  </si>
  <si>
    <t>КГКП "Ясли-сад "Куаныш"</t>
  </si>
  <si>
    <t>КГКП "Ясли-сад "Алем"</t>
  </si>
  <si>
    <t>КГКП "Ясли-сад "Балдаурен"</t>
  </si>
  <si>
    <t>КГУ " Детский сад  "Клубничка"</t>
  </si>
  <si>
    <t>КГКП "Дом школьников"</t>
  </si>
  <si>
    <t>КГКП "Детская музыкальная школа"</t>
  </si>
  <si>
    <t>КГКП "Детская художественная школа"</t>
  </si>
  <si>
    <t>КГКП "Центр обучения языкам"</t>
  </si>
  <si>
    <t xml:space="preserve">  В 2017 году реорганизация в ГУ</t>
  </si>
  <si>
    <t>город Риддер</t>
  </si>
  <si>
    <t>дополнительное образование</t>
  </si>
  <si>
    <t>дополнительное образзование</t>
  </si>
  <si>
    <t>передача и доверительное управление</t>
  </si>
  <si>
    <t>КГКП на ПХВ "Өскемен-Тәртіп" акимата города Усть-Каменогорска</t>
  </si>
  <si>
    <t>ГУ "Отдел ЖКХ, пассажирского транспорта и автомобильных дорог города Усть-Каменогорска"</t>
  </si>
  <si>
    <t xml:space="preserve">содержание государственных автомобильных дорог, эксплуатация спортивно-оздоровительных объектов, парков культуры и отдыха.
</t>
  </si>
  <si>
    <t xml:space="preserve">Согласно Графику приватизации срок выставления на торги  октябрь 2018 года </t>
  </si>
  <si>
    <t>КГП на ПХВ "Банно-прачечный комбинат"</t>
  </si>
  <si>
    <t xml:space="preserve">предоставление банно-прачечных услуг
- осуществление иных видов деятельности, не противоречащих основному назначению предприятия в соответствии с требованиями законодательства Республики Казахстан.
</t>
  </si>
  <si>
    <t xml:space="preserve">Постановлением акимата города Усть-Каменогорска от 8 июля  2016 года №464   предприятие ликвидировано. </t>
  </si>
  <si>
    <t>КГКП на ПХВ  "Өскемен мал дәрігерлік қызметі" акимата города Усть-Каменогорска</t>
  </si>
  <si>
    <t>ГУ "Отдел ветеренарии города Усть-Каменогорска"</t>
  </si>
  <si>
    <t>Проведение ветеринарных мероприятий</t>
  </si>
  <si>
    <t>-</t>
  </si>
  <si>
    <t>КГКП на ПХВ "Новая Согра" акимата города Усть-Каменогорска</t>
  </si>
  <si>
    <t>Услуги ЖКХ</t>
  </si>
  <si>
    <t>ТОО "Центр управления пассажирскими перевозками города Усть-Каменогорска"</t>
  </si>
  <si>
    <t>Прочая транспортно-экспедиционная деятельность</t>
  </si>
  <si>
    <t xml:space="preserve">ТОО
"Центр экологической безопасности"
</t>
  </si>
  <si>
    <t>ГУ "Отдел предпринимательства  города Усть-Каменогорска"</t>
  </si>
  <si>
    <t>Прочая професиональная, научная и техническая деятельность, не включенная в другие категории</t>
  </si>
  <si>
    <t>49 % доли уставного капитала  ТОО "Өскемен-Тазалық"</t>
  </si>
  <si>
    <t xml:space="preserve">обращение с коммунальными отходами
благоустройство города и осуществление деятельности в области коммуникации и жилищного хозяйства.
</t>
  </si>
  <si>
    <t>в 2016 г. продано 51% уставного капитала ТОО «Өскемен-Тазалық», 49 % доли уставного капитала принадлежит акимату г. Усть-Каменогорска</t>
  </si>
  <si>
    <t>АО "Усть-Каменогорские тепловые сети"</t>
  </si>
  <si>
    <t xml:space="preserve">производство, передача, распределение и снабжение тепловой энергией;
 ремонт подъемных сооружений, а также котлов
</t>
  </si>
  <si>
    <t>КГКП Управление делами" акимата города Усть-Каменогорска</t>
  </si>
  <si>
    <t>ГУ "Отдел физической культуре и спорта  дорог Усть-Каменогорска"</t>
  </si>
  <si>
    <t xml:space="preserve">Создание условий развития физической культуры  и спорта </t>
  </si>
  <si>
    <t xml:space="preserve">Согласно Графику приватизации срок выставления на торги  декабрь 2017 года </t>
  </si>
  <si>
    <t>ГОСУДАРСТВЕННОЕ КОММУНАЛЬНОЕ ПРЕДПРИЯТИЕ "ТЕПЛОКОММУНЭНЕРГО" ГОСУДАРСТВЕННОГО УЧРЕЖДЕНИЯ "ОТДЕЛ ЖИЛИЩНО-КОММУНАЛЬНОГО ХОЗЯЙСТВА ГОРОДА СЕМЕЙ" НА ПРАВЕ ХОЗЯЙСТВЕННОГО ВЕДЕНИЯ</t>
  </si>
  <si>
    <t>пр.Ауэзова, д.111 (числится на балансе предприятия)</t>
  </si>
  <si>
    <t>производство, передача, распределение электрической и тепловой энергии</t>
  </si>
  <si>
    <t>ГОСУДАРСТВЕННОЕ КОММУНАЛЬНОЕ ПРЕДПРИЯТИЕ "СЕМЕЙ ВОДОКАНАЛ" ГОСУДАРСТВЕННОГО УЧРЕЖДЕНИЯ "ОТДЕЛ ЖИЛИЩНО-КОММУНАЛЬНОГО ХОЗЯЙСТВА ГОРОДА СЕМЕЙ" НА ПРАВЕ ХОЗЯЙСТВЕННОГО ВЕДЕНИЯ</t>
  </si>
  <si>
    <t>ул. Каржаубайулы,249 (числится на балансе предприятия)</t>
  </si>
  <si>
    <t>деятельность по водоснабжению и водоотведению</t>
  </si>
  <si>
    <t>ГОСУДАРСТВЕННОЕ КОММУНАЛЬНОЕ ПРЕДПРИЯТИЕ "СЕМЕЙ ТЕПЛОКОММУНЭНЕРГО" НА ПРАВЕ ХОЗЯЙСТВЕННОГО ВЕДЕНИЯ АКИМАТА ГОРОДА СЕМЕЙ</t>
  </si>
  <si>
    <t>Предприятие бездействует с 2011 года</t>
  </si>
  <si>
    <t>ГОСУДАРСТВЕННОЕ КОММУНАЛЬНОЕ ПРЕДПРИЯТИЕ "МНОГООТРАСЛЕВОЕ ЭКСПЛУАТАЦИОННОЕ ПРЕДПРИЯТИЕ "КЕЛЕШЕК" НА ПРАВЕ ХОЗЯЙСТВЕННОГО ВЕДЕНИЯ АКИМАТА ГОРОДА СЕМЕЙ</t>
  </si>
  <si>
    <t>предприятие бездействует с 2013 года</t>
  </si>
  <si>
    <t xml:space="preserve">ГОСУДАРСТВЕННОЕ КОММУНАЛЬНОЕ ПРЕДПРИЯТИЕ ПО ОЗЕЛЕНЕНИЮ И БЛАГОУСТРОЙСТВУ "СЕМЕЙ" </t>
  </si>
  <si>
    <t>ул.Турлыханова, д.30 (здание числится на балансе предприятия)</t>
  </si>
  <si>
    <t>содержание государственных автомобильных дорог</t>
  </si>
  <si>
    <t>ТОО "ЦЕНТР УПРАВЛЕНИЯ ПАССАЖИРСКИМИ ПЕРЕВОЗКАМИ Г. СЕМЕЙ"</t>
  </si>
  <si>
    <t>ул.Турлыханова, д.30 (расположены в здании ГКП "Семей")</t>
  </si>
  <si>
    <t>техническое сопровождение процесса перевозки автобусами пассажиров</t>
  </si>
  <si>
    <t>ТОО "СЕМЕЙ-АВТОВОКЗАЛ"</t>
  </si>
  <si>
    <t>ул.Валиханова, д.167 (здание числится на балансе автовокзала)</t>
  </si>
  <si>
    <t>организация междугородних, международных перевозок</t>
  </si>
  <si>
    <t>ТОО "МНОГООТРАСЛЕВОЕ ЭКСПЛУАТАЦИОННОЕ ПРЕДПРИЯТИЕ ГОРОДА СЕМЕЙ"</t>
  </si>
  <si>
    <t>ул.Момышулы, д.22 (здание числится на балансе ТОО)</t>
  </si>
  <si>
    <t>передача и распределение электрической энергии, эксплуатация электрических сетей и подстанций</t>
  </si>
  <si>
    <t>КГП на ПХВ "Риза"</t>
  </si>
  <si>
    <t>КГП на ПХВ"Риза"</t>
  </si>
  <si>
    <t xml:space="preserve">обеспечение население питьевой воды </t>
  </si>
  <si>
    <t>ГКП на ПХВ "Аягоз жолдары" Акимата Аягозского района</t>
  </si>
  <si>
    <t>содержание,зимнее содержание автодорог местного значения, обслуживание и уход за инжинерными сооружениями на автодорогах</t>
  </si>
  <si>
    <t xml:space="preserve">в ноябре 2017 года </t>
  </si>
  <si>
    <t>ГКП на ПХВ "Горжилкомхоз
строй" Акимата Аягозского района</t>
  </si>
  <si>
    <t xml:space="preserve">Содержания государственных 
автомобильных дорог, содержания мест захоронения твердо-бытовых отходов,экспулатации парков </t>
  </si>
  <si>
    <t>ГКП на ПХВ "Актогайское коммунальное хозяйство" Акимата Аягозского района</t>
  </si>
  <si>
    <t>содержание  государственных  автомобильных  дорог,                                  модернизация  ЖКХ</t>
  </si>
  <si>
    <t>ТОО "Актогай Канагат"</t>
  </si>
  <si>
    <t>Аппарат Акима Аягозского района
ТОО "Нур Строй Сити Люкс"</t>
  </si>
  <si>
    <t xml:space="preserve">захоронение коммунальных  отходов,обеспечение санитарии населенных  пунктов,                                                       освещение улиц населенных  пунктов,                                                                      благоустройства и озеленение  населенных  пунктов      </t>
  </si>
  <si>
    <t>ТОО "Аягоз Тазалык"</t>
  </si>
  <si>
    <t>ЖКХ</t>
  </si>
  <si>
    <t>ГКП на ПХВ "Су" Акимата Аягозского района</t>
  </si>
  <si>
    <t>ГКП на ПХВ "Аягоз Су" Акимата Аягозского района</t>
  </si>
  <si>
    <t>Водоснабжение и водоотведение</t>
  </si>
  <si>
    <t>Бородулихинский район</t>
  </si>
  <si>
    <t>КГП "Коммунальное хозяйство"</t>
  </si>
  <si>
    <t>КГП "Бельагачский групповой водопровод"</t>
  </si>
  <si>
    <t>КГП "Прииртышье" на ПХВ</t>
  </si>
  <si>
    <t>содержание дорог местного значения</t>
  </si>
  <si>
    <t>КГП " Фрунзенский"на ПХВ</t>
  </si>
  <si>
    <t>водообеспечение и канализация</t>
  </si>
  <si>
    <t>КГП " Кировский"на ПХВ</t>
  </si>
  <si>
    <t>КГП " Иртышский"на ПХВ</t>
  </si>
  <si>
    <t>КГП " Веселовский"а ПХВ</t>
  </si>
  <si>
    <t>ГКП " Теплоэнергия п. Глубокое"на ПХВ</t>
  </si>
  <si>
    <t>теплоснабжение,водообеспечение и канализация</t>
  </si>
  <si>
    <t>КГП "Горводхоз" Акимата жарминского района</t>
  </si>
  <si>
    <t>2016 год - 58 607,0                    2015 год - 44 732,0</t>
  </si>
  <si>
    <t>КГП "Жарма Су Акимата Жарминского района" ВКО</t>
  </si>
  <si>
    <t>2016 год - 127 043,6            2015 год - 89 614,3</t>
  </si>
  <si>
    <t>Доверительное управление без права выкупа</t>
  </si>
  <si>
    <t>КГП Ветеринарная служба Жарминского района на ПХВ Акимата Жарминского района</t>
  </si>
  <si>
    <t xml:space="preserve">КГП Ветеринарная служба Жарминского района </t>
  </si>
  <si>
    <t>2015 год - 128 694,0       2016 год - 128 179,0</t>
  </si>
  <si>
    <t>КГП "Зыряновское многоотраслевое эксплуатационное предприятие" акимата Зыряновского района</t>
  </si>
  <si>
    <t>ГУ "Отдел жилищно-коммунального хозяйства, пассажирского транспорта, автомобильных дорог и жилищной инспекции Зыряновского района"</t>
  </si>
  <si>
    <t>производство, передача и распределение тепловой и электрической энергии, воды, водоотведение</t>
  </si>
  <si>
    <t>ТОО "Зырян Тәртіп"</t>
  </si>
  <si>
    <t>ГУ "Аппарат акима города Зыряновска"</t>
  </si>
  <si>
    <t xml:space="preserve">ТОО "Нарын  Сервис" с.Улкен Нарын  Катон-Карагайского района </t>
  </si>
  <si>
    <t>КГКП "Теректы" акимата Курчумского района</t>
  </si>
  <si>
    <t>КГП акимата Курчумского района "Курчум"</t>
  </si>
  <si>
    <t xml:space="preserve">ГКП Аксуат на ПХВ Акимата Тарбагатайского района, </t>
  </si>
  <si>
    <t>ГУ "Отдел ЖКХ, ПТ и АД Тарбагатайского района" ВКО</t>
  </si>
  <si>
    <t>ГКП "Акжар" на пхв акимата Тарбагатайского района</t>
  </si>
  <si>
    <t>Уланский район</t>
  </si>
  <si>
    <t>КГП "Молодежный"</t>
  </si>
  <si>
    <t>КГП"Молодежный"</t>
  </si>
  <si>
    <t>КГП Уланского районного акимата "Ұлан мал дәрігері" на ПХВ</t>
  </si>
  <si>
    <t xml:space="preserve">Уланский районный акимат </t>
  </si>
  <si>
    <t>Ветеринария</t>
  </si>
  <si>
    <t>ТОО "Улан жолдары"</t>
  </si>
  <si>
    <t>Отдел ЖКХ Уланского района</t>
  </si>
  <si>
    <t>КГП "Коммунальник" акимата Уланского района</t>
  </si>
  <si>
    <t>Урджарский район</t>
  </si>
  <si>
    <t>"Алакөл-Тазалық" ТОО</t>
  </si>
  <si>
    <t>Санитарная чистка побережья</t>
  </si>
  <si>
    <t>Уақыт тынысы ("Пульс времени")ТОО</t>
  </si>
  <si>
    <t>издательство газеты</t>
  </si>
  <si>
    <t>ГКП Урджарского района ВКО</t>
  </si>
  <si>
    <t>содержание объектов ЖКХ</t>
  </si>
  <si>
    <t>Коммунальное государственное предприятие "Маканшы" акимата Урджарского района</t>
  </si>
  <si>
    <t>Управление пассажирского транспорта и автомобильных дорог</t>
  </si>
  <si>
    <t>КГП "ОблШыгысЖол"</t>
  </si>
  <si>
    <t>ГУ Управление по государственным закупкам и коммунальной собственности</t>
  </si>
  <si>
    <t>Содержание автомобильных дорог областного значения</t>
  </si>
  <si>
    <t>Передача ноябрь 2018</t>
  </si>
  <si>
    <t>Управление энергетики и жилищно-коммунального хозяйства</t>
  </si>
  <si>
    <t>ТОО "Жилищно-эксплуатационное управление Восточно-Казахстанской области"</t>
  </si>
  <si>
    <t>ГУ "Управление энергетики и жилищно-капитального хозяйства Восточно-Казахстанской области"</t>
  </si>
  <si>
    <t>Управление природных ресурсов и регулирования природопользования</t>
  </si>
  <si>
    <t>ТОО «Табиғат-Өскемен»</t>
  </si>
  <si>
    <t>Анализ экологического прогнозирования</t>
  </si>
  <si>
    <t>Образование</t>
  </si>
  <si>
    <t>ВСЕГО ПО ОБЛАСТИ</t>
  </si>
  <si>
    <t>7+</t>
  </si>
  <si>
    <t>Управление здравоохранения</t>
  </si>
  <si>
    <t>В настоящее время пакет документов направлены в Управление по государственным закупкам и коммунальной собственности за №05-13/ от 22.06.2015г для передачи в доверительное управление. Ожидаемый год запуска 2017 год</t>
  </si>
  <si>
    <t>Ожидаемый год передачи 2019 год.</t>
  </si>
  <si>
    <t>Ожидаемый год передачи 2018 год.</t>
  </si>
  <si>
    <t>Пакет документов направлены в Управление по государственным закупкам и коммунальной собственности за №05-13/5219 от 07.09.2015г для передачи в доверительное управление. Ожидаемый год запуска 2017 год</t>
  </si>
  <si>
    <t>Ожидаемый год передачи 2018 год</t>
  </si>
  <si>
    <t xml:space="preserve">КГП на ПХВ "Восточно-Казахстанский областной реабилитационный центр" (на 100 коек) </t>
  </si>
  <si>
    <t>ГУ Управление здравоохранения ВКО</t>
  </si>
  <si>
    <t>КГП на ПХВ "Городская больница №4 города Усть-Каменогорска" (198 коек)</t>
  </si>
  <si>
    <t>КГП на ПХВ "Врачебная амбулатория села Меновное" (270 человек в смену)</t>
  </si>
  <si>
    <t>организация здравоохранения</t>
  </si>
  <si>
    <t>КГП на ПХВ (95 коек) "Городская больница №2 г. Семей"</t>
  </si>
  <si>
    <t xml:space="preserve"> КГП на ПХВ "Врачебная амбулатория №5 г. Семей" (120 человек в смену)</t>
  </si>
  <si>
    <t>организация выполнения ремонтных работ, оплата подрядным организациям и ежемесячный прием платежей</t>
  </si>
  <si>
    <t>жизнеобеспечение населенных пунктов</t>
  </si>
  <si>
    <t xml:space="preserve">жизнеобеспечение населенных пунктов </t>
  </si>
  <si>
    <t>водоснабжение и водоотведение</t>
  </si>
  <si>
    <t>2016-2020 годы</t>
  </si>
  <si>
    <t>содержание дорог</t>
  </si>
  <si>
    <t>ветеринария</t>
  </si>
  <si>
    <t>Аппарат Акима Бородулихинского района</t>
  </si>
  <si>
    <t>Здравоохранение</t>
  </si>
  <si>
    <t>«Перечень объектов рассматриваемых к передаче  потенциальным частным партнерам в рамках механизмов ГЧП»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</si>
</sst>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8"/>
      <color theme="1"/>
      <name val="Times New Roman"/>
      <family val="1"/>
    </font>
    <font>
      <u val="single"/>
      <sz val="8.25"/>
      <color theme="10"/>
      <name val="Calibri"/>
      <family val="2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1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166" fontId="4" fillId="3" borderId="1" xfId="0" applyNumberFormat="1" applyFont="1" applyFill="1" applyBorder="1" applyAlignment="1" applyProtection="1">
      <alignment horizontal="center" vertical="center" wrapText="1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26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24" applyNumberFormat="1" applyFont="1" applyBorder="1" applyAlignment="1">
      <alignment horizontal="right" vertical="center" wrapText="1"/>
      <protection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 applyProtection="1">
      <alignment horizontal="right" vertical="center" wrapText="1"/>
      <protection/>
    </xf>
    <xf numFmtId="0" fontId="4" fillId="3" borderId="1" xfId="0" applyNumberFormat="1" applyFont="1" applyFill="1" applyBorder="1" applyAlignment="1" applyProtection="1">
      <alignment horizontal="right" vertical="center"/>
      <protection/>
    </xf>
    <xf numFmtId="0" fontId="5" fillId="3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3" fillId="0" borderId="1" xfId="2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164" fontId="5" fillId="3" borderId="1" xfId="23" applyNumberFormat="1" applyFont="1" applyFill="1" applyBorder="1" applyAlignment="1">
      <alignment horizontal="right" vertical="center"/>
      <protection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3" fillId="3" borderId="1" xfId="20" applyNumberFormat="1" applyFont="1" applyFill="1" applyBorder="1" applyAlignment="1">
      <alignment horizontal="right" vertical="center"/>
    </xf>
    <xf numFmtId="9" fontId="4" fillId="3" borderId="1" xfId="0" applyNumberFormat="1" applyFont="1" applyFill="1" applyBorder="1" applyAlignment="1" applyProtection="1">
      <alignment horizontal="right" vertical="center"/>
      <protection/>
    </xf>
    <xf numFmtId="1" fontId="3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27" applyFont="1" applyFill="1" applyBorder="1" applyAlignment="1" applyProtection="1">
      <alignment horizontal="left" vertical="center"/>
      <protection/>
    </xf>
    <xf numFmtId="3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7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1" fontId="5" fillId="6" borderId="1" xfId="0" applyNumberFormat="1" applyFont="1" applyFill="1" applyBorder="1" applyAlignment="1">
      <alignment horizontal="right" vertical="center"/>
    </xf>
    <xf numFmtId="1" fontId="5" fillId="6" borderId="1" xfId="0" applyNumberFormat="1" applyFont="1" applyFill="1" applyBorder="1" applyAlignment="1">
      <alignment horizontal="right" vertical="center" wrapText="1"/>
    </xf>
    <xf numFmtId="9" fontId="3" fillId="6" borderId="1" xfId="0" applyNumberFormat="1" applyFont="1" applyFill="1" applyBorder="1" applyAlignment="1">
      <alignment horizontal="right"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vertical="center"/>
    </xf>
    <xf numFmtId="164" fontId="5" fillId="6" borderId="1" xfId="24" applyNumberFormat="1" applyFont="1" applyFill="1" applyBorder="1" applyAlignment="1">
      <alignment horizontal="right" vertical="center" wrapText="1"/>
      <protection/>
    </xf>
    <xf numFmtId="0" fontId="3" fillId="6" borderId="1" xfId="0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0" fontId="5" fillId="6" borderId="1" xfId="22" applyFont="1" applyFill="1" applyBorder="1" applyAlignment="1">
      <alignment horizontal="center" vertical="center"/>
      <protection/>
    </xf>
    <xf numFmtId="0" fontId="5" fillId="6" borderId="1" xfId="22" applyNumberFormat="1" applyFont="1" applyFill="1" applyBorder="1" applyAlignment="1">
      <alignment horizontal="center" vertical="center" wrapText="1"/>
      <protection/>
    </xf>
    <xf numFmtId="0" fontId="5" fillId="6" borderId="1" xfId="22" applyFont="1" applyFill="1" applyBorder="1" applyAlignment="1">
      <alignment horizontal="center" vertical="center" wrapText="1"/>
      <protection/>
    </xf>
    <xf numFmtId="164" fontId="5" fillId="6" borderId="1" xfId="22" applyNumberFormat="1" applyFont="1" applyFill="1" applyBorder="1" applyAlignment="1">
      <alignment horizontal="right" vertical="center" wrapText="1"/>
      <protection/>
    </xf>
    <xf numFmtId="164" fontId="5" fillId="6" borderId="1" xfId="22" applyNumberFormat="1" applyFont="1" applyFill="1" applyBorder="1" applyAlignment="1">
      <alignment horizontal="right" vertical="center"/>
      <protection/>
    </xf>
    <xf numFmtId="165" fontId="3" fillId="6" borderId="1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4" fillId="0" borderId="1" xfId="25" applyNumberFormat="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27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3" xfId="21"/>
    <cellStyle name="Обычный 2" xfId="22"/>
    <cellStyle name="Excel Built-in Normal" xfId="23"/>
    <cellStyle name="Обычный_Анализ финансово хозяйственной деятельности .xlsx" xfId="24"/>
    <cellStyle name="Обычный_Лист1" xfId="25"/>
    <cellStyle name="Обычный_Шаблон ГУ каз" xfId="26"/>
    <cellStyle name="Гиперссылка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pgo.kz/ru/----" TargetMode="External" /><Relationship Id="rId2" Type="http://schemas.openxmlformats.org/officeDocument/2006/relationships/hyperlink" Target="https://ipgo.kz/ru/----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2"/>
  <sheetViews>
    <sheetView tabSelected="1" view="pageBreakPreview" zoomScale="60" zoomScalePageLayoutView="75" workbookViewId="0" topLeftCell="A177">
      <selection activeCell="M179" sqref="M179"/>
    </sheetView>
  </sheetViews>
  <sheetFormatPr defaultColWidth="9.140625" defaultRowHeight="15"/>
  <cols>
    <col min="1" max="1" width="5.28125" style="6" customWidth="1"/>
    <col min="2" max="2" width="31.28125" style="6" customWidth="1"/>
    <col min="3" max="3" width="20.8515625" style="6" customWidth="1"/>
    <col min="4" max="4" width="18.28125" style="6" customWidth="1"/>
    <col min="5" max="5" width="15.7109375" style="6" customWidth="1"/>
    <col min="6" max="6" width="16.00390625" style="6" customWidth="1"/>
    <col min="7" max="7" width="14.28125" style="7" customWidth="1"/>
    <col min="8" max="8" width="13.7109375" style="7" customWidth="1"/>
    <col min="9" max="9" width="13.8515625" style="7" customWidth="1"/>
    <col min="10" max="10" width="13.7109375" style="7" customWidth="1"/>
    <col min="11" max="11" width="13.8515625" style="7" customWidth="1"/>
    <col min="12" max="12" width="16.421875" style="7" customWidth="1"/>
    <col min="13" max="13" width="13.140625" style="6" customWidth="1"/>
    <col min="14" max="14" width="19.421875" style="6" customWidth="1"/>
    <col min="15" max="16" width="9.140625" style="6" customWidth="1"/>
    <col min="17" max="17" width="11.00390625" style="6" bestFit="1" customWidth="1"/>
    <col min="18" max="19" width="9.140625" style="6" customWidth="1"/>
    <col min="20" max="20" width="11.8515625" style="6" customWidth="1"/>
    <col min="21" max="23" width="9.140625" style="6" customWidth="1"/>
    <col min="24" max="24" width="11.00390625" style="6" bestFit="1" customWidth="1"/>
    <col min="25" max="16384" width="9.140625" style="6" customWidth="1"/>
  </cols>
  <sheetData>
    <row r="1" ht="15" hidden="1"/>
    <row r="2" spans="3:12" ht="53.25" customHeight="1">
      <c r="C2" s="127" t="s">
        <v>369</v>
      </c>
      <c r="D2" s="127"/>
      <c r="E2" s="127"/>
      <c r="F2" s="127"/>
      <c r="G2" s="127"/>
      <c r="H2" s="127"/>
      <c r="I2" s="127"/>
      <c r="J2" s="127"/>
      <c r="K2" s="127"/>
      <c r="L2" s="127"/>
    </row>
    <row r="4" spans="1:18" ht="15">
      <c r="A4" s="133" t="s">
        <v>0</v>
      </c>
      <c r="B4" s="133" t="s">
        <v>1</v>
      </c>
      <c r="C4" s="133" t="s">
        <v>2</v>
      </c>
      <c r="D4" s="133" t="s">
        <v>9</v>
      </c>
      <c r="E4" s="133" t="s">
        <v>6</v>
      </c>
      <c r="F4" s="133" t="s">
        <v>7</v>
      </c>
      <c r="G4" s="130" t="s">
        <v>4</v>
      </c>
      <c r="H4" s="131"/>
      <c r="I4" s="132"/>
      <c r="J4" s="130" t="s">
        <v>3</v>
      </c>
      <c r="K4" s="131"/>
      <c r="L4" s="132"/>
      <c r="M4" s="128" t="s">
        <v>5</v>
      </c>
      <c r="N4" s="128" t="s">
        <v>13</v>
      </c>
      <c r="Q4" s="10"/>
      <c r="R4" s="10"/>
    </row>
    <row r="5" spans="1:18" ht="31.5">
      <c r="A5" s="134"/>
      <c r="B5" s="129"/>
      <c r="C5" s="129"/>
      <c r="D5" s="129"/>
      <c r="E5" s="129"/>
      <c r="F5" s="129"/>
      <c r="G5" s="73" t="s">
        <v>10</v>
      </c>
      <c r="H5" s="73" t="s">
        <v>11</v>
      </c>
      <c r="I5" s="73" t="s">
        <v>8</v>
      </c>
      <c r="J5" s="73" t="s">
        <v>10</v>
      </c>
      <c r="K5" s="73" t="s">
        <v>12</v>
      </c>
      <c r="L5" s="73" t="s">
        <v>8</v>
      </c>
      <c r="M5" s="129"/>
      <c r="N5" s="129"/>
      <c r="Q5" s="10"/>
      <c r="R5" s="10"/>
    </row>
    <row r="6" spans="1:18" ht="15">
      <c r="A6" s="71">
        <f>SUM(A7,A164,A171)</f>
        <v>205</v>
      </c>
      <c r="B6" s="126" t="s">
        <v>345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Q6" s="10"/>
      <c r="R6" s="10"/>
    </row>
    <row r="7" spans="1:18" ht="15">
      <c r="A7" s="70">
        <f>SUM(A8,A46,A72,A88,A93,A103,A117,A119,A130,A140,A148,A157)</f>
        <v>144</v>
      </c>
      <c r="B7" s="125" t="s">
        <v>344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Q7" s="10"/>
      <c r="R7" s="10"/>
    </row>
    <row r="8" spans="1:18" ht="15">
      <c r="A8" s="64">
        <v>37</v>
      </c>
      <c r="B8" s="118" t="s">
        <v>185</v>
      </c>
      <c r="C8" s="12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Q8" s="12"/>
      <c r="R8" s="10"/>
    </row>
    <row r="9" spans="1:14" ht="78.75">
      <c r="A9" s="58">
        <v>1</v>
      </c>
      <c r="B9" s="21" t="s">
        <v>114</v>
      </c>
      <c r="C9" s="58" t="s">
        <v>115</v>
      </c>
      <c r="D9" s="58" t="s">
        <v>215</v>
      </c>
      <c r="E9" s="74"/>
      <c r="F9" s="50"/>
      <c r="G9" s="40"/>
      <c r="H9" s="40"/>
      <c r="I9" s="40"/>
      <c r="J9" s="41"/>
      <c r="K9" s="41"/>
      <c r="L9" s="40"/>
      <c r="M9" s="17" t="s">
        <v>14</v>
      </c>
      <c r="N9" s="17" t="s">
        <v>217</v>
      </c>
    </row>
    <row r="10" spans="1:20" ht="78.75">
      <c r="A10" s="58">
        <v>2</v>
      </c>
      <c r="B10" s="21" t="s">
        <v>116</v>
      </c>
      <c r="C10" s="58" t="s">
        <v>117</v>
      </c>
      <c r="D10" s="58" t="s">
        <v>215</v>
      </c>
      <c r="E10" s="74"/>
      <c r="F10" s="50"/>
      <c r="G10" s="40"/>
      <c r="H10" s="40"/>
      <c r="I10" s="40"/>
      <c r="J10" s="41"/>
      <c r="K10" s="41"/>
      <c r="L10" s="40"/>
      <c r="M10" s="17" t="s">
        <v>14</v>
      </c>
      <c r="N10" s="17" t="s">
        <v>217</v>
      </c>
      <c r="Q10" s="8"/>
      <c r="R10" s="8"/>
      <c r="S10" s="8"/>
      <c r="T10" s="8"/>
    </row>
    <row r="11" spans="1:14" ht="63">
      <c r="A11" s="58">
        <v>3</v>
      </c>
      <c r="B11" s="16" t="s">
        <v>118</v>
      </c>
      <c r="C11" s="58" t="s">
        <v>115</v>
      </c>
      <c r="D11" s="58" t="s">
        <v>215</v>
      </c>
      <c r="E11" s="74"/>
      <c r="F11" s="50"/>
      <c r="G11" s="51">
        <v>22857.6</v>
      </c>
      <c r="H11" s="51">
        <v>21351.3</v>
      </c>
      <c r="I11" s="52">
        <f aca="true" t="shared" si="0" ref="I11:I45">H11-G11</f>
        <v>-1506.2999999999993</v>
      </c>
      <c r="J11" s="51">
        <v>27131.4</v>
      </c>
      <c r="K11" s="51">
        <v>27926.1</v>
      </c>
      <c r="L11" s="52">
        <f aca="true" t="shared" si="1" ref="L11:L45">K11-J11</f>
        <v>794.6999999999971</v>
      </c>
      <c r="M11" s="17" t="s">
        <v>14</v>
      </c>
      <c r="N11" s="17" t="s">
        <v>217</v>
      </c>
    </row>
    <row r="12" spans="1:14" ht="63">
      <c r="A12" s="58">
        <v>4</v>
      </c>
      <c r="B12" s="16" t="s">
        <v>119</v>
      </c>
      <c r="C12" s="58" t="s">
        <v>115</v>
      </c>
      <c r="D12" s="58" t="s">
        <v>215</v>
      </c>
      <c r="E12" s="74"/>
      <c r="F12" s="50"/>
      <c r="G12" s="41">
        <v>94448</v>
      </c>
      <c r="H12" s="41">
        <v>93319</v>
      </c>
      <c r="I12" s="52">
        <f t="shared" si="0"/>
        <v>-1129</v>
      </c>
      <c r="J12" s="41">
        <v>124009</v>
      </c>
      <c r="K12" s="41">
        <v>127758</v>
      </c>
      <c r="L12" s="52">
        <f t="shared" si="1"/>
        <v>3749</v>
      </c>
      <c r="M12" s="17" t="s">
        <v>14</v>
      </c>
      <c r="N12" s="17" t="s">
        <v>217</v>
      </c>
    </row>
    <row r="13" spans="1:14" ht="63">
      <c r="A13" s="58">
        <v>5</v>
      </c>
      <c r="B13" s="16" t="s">
        <v>120</v>
      </c>
      <c r="C13" s="58" t="s">
        <v>115</v>
      </c>
      <c r="D13" s="58" t="s">
        <v>215</v>
      </c>
      <c r="E13" s="74"/>
      <c r="F13" s="50"/>
      <c r="G13" s="53">
        <v>8596</v>
      </c>
      <c r="H13" s="53">
        <v>8596</v>
      </c>
      <c r="I13" s="54">
        <f t="shared" si="0"/>
        <v>0</v>
      </c>
      <c r="J13" s="53">
        <v>8188</v>
      </c>
      <c r="K13" s="53">
        <v>8188</v>
      </c>
      <c r="L13" s="54">
        <f t="shared" si="1"/>
        <v>0</v>
      </c>
      <c r="M13" s="17" t="s">
        <v>14</v>
      </c>
      <c r="N13" s="17" t="s">
        <v>217</v>
      </c>
    </row>
    <row r="14" spans="1:14" ht="63">
      <c r="A14" s="58">
        <v>6</v>
      </c>
      <c r="B14" s="16" t="s">
        <v>121</v>
      </c>
      <c r="C14" s="58" t="s">
        <v>115</v>
      </c>
      <c r="D14" s="58" t="s">
        <v>215</v>
      </c>
      <c r="E14" s="74"/>
      <c r="F14" s="50"/>
      <c r="G14" s="41">
        <v>1910</v>
      </c>
      <c r="H14" s="41">
        <v>2100</v>
      </c>
      <c r="I14" s="52">
        <f t="shared" si="0"/>
        <v>190</v>
      </c>
      <c r="J14" s="41">
        <f>K14</f>
        <v>2200</v>
      </c>
      <c r="K14" s="41">
        <v>2200</v>
      </c>
      <c r="L14" s="52">
        <f t="shared" si="1"/>
        <v>0</v>
      </c>
      <c r="M14" s="17" t="s">
        <v>14</v>
      </c>
      <c r="N14" s="17" t="s">
        <v>217</v>
      </c>
    </row>
    <row r="15" spans="1:14" ht="63">
      <c r="A15" s="58">
        <v>7</v>
      </c>
      <c r="B15" s="16" t="s">
        <v>122</v>
      </c>
      <c r="C15" s="58" t="s">
        <v>115</v>
      </c>
      <c r="D15" s="58" t="s">
        <v>215</v>
      </c>
      <c r="E15" s="74"/>
      <c r="F15" s="50"/>
      <c r="G15" s="41">
        <v>368</v>
      </c>
      <c r="H15" s="41">
        <v>376</v>
      </c>
      <c r="I15" s="52">
        <f t="shared" si="0"/>
        <v>8</v>
      </c>
      <c r="J15" s="41">
        <v>371</v>
      </c>
      <c r="K15" s="41">
        <v>407</v>
      </c>
      <c r="L15" s="52">
        <f t="shared" si="1"/>
        <v>36</v>
      </c>
      <c r="M15" s="17" t="s">
        <v>14</v>
      </c>
      <c r="N15" s="17" t="s">
        <v>217</v>
      </c>
    </row>
    <row r="16" spans="1:14" ht="63">
      <c r="A16" s="58">
        <v>8</v>
      </c>
      <c r="B16" s="16" t="s">
        <v>123</v>
      </c>
      <c r="C16" s="58" t="s">
        <v>115</v>
      </c>
      <c r="D16" s="58" t="s">
        <v>215</v>
      </c>
      <c r="E16" s="74"/>
      <c r="F16" s="50"/>
      <c r="G16" s="41">
        <v>71026</v>
      </c>
      <c r="H16" s="41">
        <v>71026</v>
      </c>
      <c r="I16" s="52">
        <f t="shared" si="0"/>
        <v>0</v>
      </c>
      <c r="J16" s="41">
        <v>92702</v>
      </c>
      <c r="K16" s="41">
        <v>93102</v>
      </c>
      <c r="L16" s="52">
        <f t="shared" si="1"/>
        <v>400</v>
      </c>
      <c r="M16" s="17" t="s">
        <v>14</v>
      </c>
      <c r="N16" s="17" t="s">
        <v>217</v>
      </c>
    </row>
    <row r="17" spans="1:14" ht="63">
      <c r="A17" s="58">
        <v>9</v>
      </c>
      <c r="B17" s="16" t="s">
        <v>124</v>
      </c>
      <c r="C17" s="58" t="s">
        <v>115</v>
      </c>
      <c r="D17" s="58" t="s">
        <v>215</v>
      </c>
      <c r="E17" s="74"/>
      <c r="F17" s="50"/>
      <c r="G17" s="41">
        <v>152864</v>
      </c>
      <c r="H17" s="41">
        <v>155294</v>
      </c>
      <c r="I17" s="52">
        <f t="shared" si="0"/>
        <v>2430</v>
      </c>
      <c r="J17" s="41">
        <v>178806</v>
      </c>
      <c r="K17" s="41">
        <v>181177</v>
      </c>
      <c r="L17" s="52">
        <f t="shared" si="1"/>
        <v>2371</v>
      </c>
      <c r="M17" s="17" t="s">
        <v>14</v>
      </c>
      <c r="N17" s="17" t="s">
        <v>217</v>
      </c>
    </row>
    <row r="18" spans="1:14" ht="63">
      <c r="A18" s="58">
        <v>10</v>
      </c>
      <c r="B18" s="16" t="s">
        <v>125</v>
      </c>
      <c r="C18" s="58" t="s">
        <v>115</v>
      </c>
      <c r="D18" s="58" t="s">
        <v>215</v>
      </c>
      <c r="E18" s="74"/>
      <c r="F18" s="50"/>
      <c r="G18" s="41">
        <v>83.5</v>
      </c>
      <c r="H18" s="41">
        <v>83.5</v>
      </c>
      <c r="I18" s="52">
        <f t="shared" si="0"/>
        <v>0</v>
      </c>
      <c r="J18" s="41">
        <v>331.7</v>
      </c>
      <c r="K18" s="41">
        <v>347.7</v>
      </c>
      <c r="L18" s="52">
        <f t="shared" si="1"/>
        <v>16</v>
      </c>
      <c r="M18" s="17" t="s">
        <v>14</v>
      </c>
      <c r="N18" s="17" t="s">
        <v>217</v>
      </c>
    </row>
    <row r="19" spans="1:14" ht="63">
      <c r="A19" s="58">
        <v>11</v>
      </c>
      <c r="B19" s="16" t="s">
        <v>126</v>
      </c>
      <c r="C19" s="58" t="s">
        <v>115</v>
      </c>
      <c r="D19" s="58" t="s">
        <v>215</v>
      </c>
      <c r="E19" s="74"/>
      <c r="F19" s="50"/>
      <c r="G19" s="40">
        <v>12478</v>
      </c>
      <c r="H19" s="40">
        <v>12227</v>
      </c>
      <c r="I19" s="54">
        <f t="shared" si="0"/>
        <v>-251</v>
      </c>
      <c r="J19" s="40">
        <v>16433</v>
      </c>
      <c r="K19" s="40">
        <v>16937</v>
      </c>
      <c r="L19" s="54">
        <f t="shared" si="1"/>
        <v>504</v>
      </c>
      <c r="M19" s="17" t="s">
        <v>14</v>
      </c>
      <c r="N19" s="17" t="s">
        <v>217</v>
      </c>
    </row>
    <row r="20" spans="1:20" ht="63">
      <c r="A20" s="58">
        <v>12</v>
      </c>
      <c r="B20" s="16" t="s">
        <v>127</v>
      </c>
      <c r="C20" s="58" t="s">
        <v>115</v>
      </c>
      <c r="D20" s="58" t="s">
        <v>183</v>
      </c>
      <c r="E20" s="74"/>
      <c r="F20" s="50"/>
      <c r="G20" s="41">
        <v>27374</v>
      </c>
      <c r="H20" s="41">
        <v>27374</v>
      </c>
      <c r="I20" s="52">
        <f t="shared" si="0"/>
        <v>0</v>
      </c>
      <c r="J20" s="53">
        <v>32806</v>
      </c>
      <c r="K20" s="53">
        <v>32806</v>
      </c>
      <c r="L20" s="54">
        <f t="shared" si="1"/>
        <v>0</v>
      </c>
      <c r="M20" s="17" t="s">
        <v>14</v>
      </c>
      <c r="N20" s="17" t="s">
        <v>217</v>
      </c>
      <c r="T20" s="9"/>
    </row>
    <row r="21" spans="1:25" ht="63">
      <c r="A21" s="58">
        <v>13</v>
      </c>
      <c r="B21" s="16" t="s">
        <v>128</v>
      </c>
      <c r="C21" s="58" t="s">
        <v>115</v>
      </c>
      <c r="D21" s="58" t="s">
        <v>183</v>
      </c>
      <c r="E21" s="74"/>
      <c r="F21" s="50"/>
      <c r="G21" s="53">
        <v>101377</v>
      </c>
      <c r="H21" s="53">
        <v>101377</v>
      </c>
      <c r="I21" s="54">
        <f t="shared" si="0"/>
        <v>0</v>
      </c>
      <c r="J21" s="53">
        <v>137310</v>
      </c>
      <c r="K21" s="53">
        <v>137310</v>
      </c>
      <c r="L21" s="54">
        <f t="shared" si="1"/>
        <v>0</v>
      </c>
      <c r="M21" s="17" t="s">
        <v>14</v>
      </c>
      <c r="N21" s="17" t="s">
        <v>217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63">
      <c r="A22" s="58">
        <v>14</v>
      </c>
      <c r="B22" s="16" t="s">
        <v>129</v>
      </c>
      <c r="C22" s="58" t="s">
        <v>115</v>
      </c>
      <c r="D22" s="58" t="s">
        <v>183</v>
      </c>
      <c r="E22" s="74"/>
      <c r="F22" s="50"/>
      <c r="G22" s="54">
        <v>20966</v>
      </c>
      <c r="H22" s="54">
        <v>20966</v>
      </c>
      <c r="I22" s="54">
        <f t="shared" si="0"/>
        <v>0</v>
      </c>
      <c r="J22" s="54">
        <v>21827</v>
      </c>
      <c r="K22" s="54">
        <v>21827</v>
      </c>
      <c r="L22" s="54">
        <f t="shared" si="1"/>
        <v>0</v>
      </c>
      <c r="M22" s="17" t="s">
        <v>14</v>
      </c>
      <c r="N22" s="17" t="s">
        <v>217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63">
      <c r="A23" s="58">
        <v>15</v>
      </c>
      <c r="B23" s="16" t="s">
        <v>130</v>
      </c>
      <c r="C23" s="58" t="s">
        <v>115</v>
      </c>
      <c r="D23" s="58" t="s">
        <v>183</v>
      </c>
      <c r="E23" s="74"/>
      <c r="F23" s="50"/>
      <c r="G23" s="53">
        <v>17250</v>
      </c>
      <c r="H23" s="53">
        <v>17250</v>
      </c>
      <c r="I23" s="54">
        <f t="shared" si="0"/>
        <v>0</v>
      </c>
      <c r="J23" s="53">
        <v>19292</v>
      </c>
      <c r="K23" s="53">
        <v>19292</v>
      </c>
      <c r="L23" s="54">
        <f t="shared" si="1"/>
        <v>0</v>
      </c>
      <c r="M23" s="17" t="s">
        <v>14</v>
      </c>
      <c r="N23" s="17" t="s">
        <v>217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17" ht="63">
      <c r="A24" s="58">
        <v>16</v>
      </c>
      <c r="B24" s="16" t="s">
        <v>131</v>
      </c>
      <c r="C24" s="58" t="s">
        <v>115</v>
      </c>
      <c r="D24" s="58" t="s">
        <v>183</v>
      </c>
      <c r="E24" s="74"/>
      <c r="F24" s="50"/>
      <c r="G24" s="53">
        <v>27480</v>
      </c>
      <c r="H24" s="53">
        <v>27480</v>
      </c>
      <c r="I24" s="54">
        <f t="shared" si="0"/>
        <v>0</v>
      </c>
      <c r="J24" s="53">
        <v>31063</v>
      </c>
      <c r="K24" s="53">
        <v>31063</v>
      </c>
      <c r="L24" s="54">
        <f t="shared" si="1"/>
        <v>0</v>
      </c>
      <c r="M24" s="17" t="s">
        <v>14</v>
      </c>
      <c r="N24" s="17" t="s">
        <v>217</v>
      </c>
      <c r="Q24" s="11"/>
    </row>
    <row r="25" spans="1:14" ht="63">
      <c r="A25" s="58">
        <v>17</v>
      </c>
      <c r="B25" s="16" t="s">
        <v>132</v>
      </c>
      <c r="C25" s="58" t="s">
        <v>115</v>
      </c>
      <c r="D25" s="58" t="s">
        <v>183</v>
      </c>
      <c r="E25" s="74"/>
      <c r="F25" s="50"/>
      <c r="G25" s="53">
        <v>24956</v>
      </c>
      <c r="H25" s="53">
        <v>24956</v>
      </c>
      <c r="I25" s="54">
        <f t="shared" si="0"/>
        <v>0</v>
      </c>
      <c r="J25" s="53">
        <v>28896</v>
      </c>
      <c r="K25" s="53">
        <v>28896</v>
      </c>
      <c r="L25" s="54">
        <f t="shared" si="1"/>
        <v>0</v>
      </c>
      <c r="M25" s="17" t="s">
        <v>14</v>
      </c>
      <c r="N25" s="17" t="s">
        <v>217</v>
      </c>
    </row>
    <row r="26" spans="1:14" ht="63">
      <c r="A26" s="58">
        <v>18</v>
      </c>
      <c r="B26" s="16" t="s">
        <v>133</v>
      </c>
      <c r="C26" s="58" t="s">
        <v>115</v>
      </c>
      <c r="D26" s="58" t="s">
        <v>183</v>
      </c>
      <c r="E26" s="74"/>
      <c r="F26" s="50"/>
      <c r="G26" s="53">
        <v>19117</v>
      </c>
      <c r="H26" s="53">
        <v>19117</v>
      </c>
      <c r="I26" s="54">
        <f t="shared" si="0"/>
        <v>0</v>
      </c>
      <c r="J26" s="53">
        <v>21595</v>
      </c>
      <c r="K26" s="53">
        <v>21595</v>
      </c>
      <c r="L26" s="54">
        <f t="shared" si="1"/>
        <v>0</v>
      </c>
      <c r="M26" s="17" t="s">
        <v>14</v>
      </c>
      <c r="N26" s="17" t="s">
        <v>217</v>
      </c>
    </row>
    <row r="27" spans="1:14" ht="63">
      <c r="A27" s="58">
        <v>19</v>
      </c>
      <c r="B27" s="16" t="s">
        <v>134</v>
      </c>
      <c r="C27" s="58" t="s">
        <v>115</v>
      </c>
      <c r="D27" s="58" t="s">
        <v>183</v>
      </c>
      <c r="E27" s="74"/>
      <c r="F27" s="50"/>
      <c r="G27" s="27">
        <v>22531</v>
      </c>
      <c r="H27" s="27">
        <v>22531</v>
      </c>
      <c r="I27" s="54">
        <f t="shared" si="0"/>
        <v>0</v>
      </c>
      <c r="J27" s="27">
        <v>23755</v>
      </c>
      <c r="K27" s="27">
        <v>23755</v>
      </c>
      <c r="L27" s="54">
        <f t="shared" si="1"/>
        <v>0</v>
      </c>
      <c r="M27" s="17" t="s">
        <v>14</v>
      </c>
      <c r="N27" s="17" t="s">
        <v>217</v>
      </c>
    </row>
    <row r="28" spans="1:14" ht="63">
      <c r="A28" s="58">
        <v>20</v>
      </c>
      <c r="B28" s="16" t="s">
        <v>135</v>
      </c>
      <c r="C28" s="58" t="s">
        <v>115</v>
      </c>
      <c r="D28" s="58" t="s">
        <v>183</v>
      </c>
      <c r="E28" s="74"/>
      <c r="F28" s="50"/>
      <c r="G28" s="53">
        <v>13455.3</v>
      </c>
      <c r="H28" s="53">
        <v>13455.3</v>
      </c>
      <c r="I28" s="54">
        <f t="shared" si="0"/>
        <v>0</v>
      </c>
      <c r="J28" s="53">
        <v>14995</v>
      </c>
      <c r="K28" s="53">
        <v>14995</v>
      </c>
      <c r="L28" s="54">
        <f t="shared" si="1"/>
        <v>0</v>
      </c>
      <c r="M28" s="17" t="s">
        <v>14</v>
      </c>
      <c r="N28" s="17" t="s">
        <v>217</v>
      </c>
    </row>
    <row r="29" spans="1:14" ht="63">
      <c r="A29" s="58">
        <v>21</v>
      </c>
      <c r="B29" s="16" t="s">
        <v>136</v>
      </c>
      <c r="C29" s="58" t="s">
        <v>115</v>
      </c>
      <c r="D29" s="58" t="s">
        <v>183</v>
      </c>
      <c r="E29" s="74"/>
      <c r="F29" s="50"/>
      <c r="G29" s="53">
        <f>18993.88</f>
        <v>18993.88</v>
      </c>
      <c r="H29" s="53">
        <f>18993.88</f>
        <v>18993.88</v>
      </c>
      <c r="I29" s="54">
        <f t="shared" si="0"/>
        <v>0</v>
      </c>
      <c r="J29" s="53">
        <f>22743.359</f>
        <v>22743.359</v>
      </c>
      <c r="K29" s="53">
        <f>22743.359</f>
        <v>22743.359</v>
      </c>
      <c r="L29" s="54">
        <f t="shared" si="1"/>
        <v>0</v>
      </c>
      <c r="M29" s="17" t="s">
        <v>14</v>
      </c>
      <c r="N29" s="17" t="s">
        <v>217</v>
      </c>
    </row>
    <row r="30" spans="1:14" ht="63">
      <c r="A30" s="58">
        <v>22</v>
      </c>
      <c r="B30" s="16" t="s">
        <v>137</v>
      </c>
      <c r="C30" s="58" t="s">
        <v>115</v>
      </c>
      <c r="D30" s="58" t="s">
        <v>183</v>
      </c>
      <c r="E30" s="74"/>
      <c r="F30" s="50"/>
      <c r="G30" s="53">
        <v>11373</v>
      </c>
      <c r="H30" s="53">
        <v>11373</v>
      </c>
      <c r="I30" s="54">
        <f t="shared" si="0"/>
        <v>0</v>
      </c>
      <c r="J30" s="53">
        <v>12861</v>
      </c>
      <c r="K30" s="53">
        <v>12861</v>
      </c>
      <c r="L30" s="54">
        <f t="shared" si="1"/>
        <v>0</v>
      </c>
      <c r="M30" s="17" t="s">
        <v>14</v>
      </c>
      <c r="N30" s="17" t="s">
        <v>217</v>
      </c>
    </row>
    <row r="31" spans="1:14" ht="63">
      <c r="A31" s="58">
        <v>23</v>
      </c>
      <c r="B31" s="16" t="s">
        <v>138</v>
      </c>
      <c r="C31" s="58" t="s">
        <v>115</v>
      </c>
      <c r="D31" s="58" t="s">
        <v>183</v>
      </c>
      <c r="E31" s="74"/>
      <c r="F31" s="50"/>
      <c r="G31" s="41">
        <f>68379+19059+450</f>
        <v>87888</v>
      </c>
      <c r="H31" s="41">
        <f>68379+19059+450</f>
        <v>87888</v>
      </c>
      <c r="I31" s="52">
        <f t="shared" si="0"/>
        <v>0</v>
      </c>
      <c r="J31" s="53">
        <f>78755+23345+878</f>
        <v>102978</v>
      </c>
      <c r="K31" s="53">
        <f>78755+23345+878</f>
        <v>102978</v>
      </c>
      <c r="L31" s="54">
        <f t="shared" si="1"/>
        <v>0</v>
      </c>
      <c r="M31" s="17" t="s">
        <v>14</v>
      </c>
      <c r="N31" s="17" t="s">
        <v>217</v>
      </c>
    </row>
    <row r="32" spans="1:14" ht="63">
      <c r="A32" s="58">
        <v>24</v>
      </c>
      <c r="B32" s="16" t="s">
        <v>139</v>
      </c>
      <c r="C32" s="58" t="s">
        <v>115</v>
      </c>
      <c r="D32" s="58" t="s">
        <v>183</v>
      </c>
      <c r="E32" s="74"/>
      <c r="F32" s="50"/>
      <c r="G32" s="53">
        <v>8641</v>
      </c>
      <c r="H32" s="53">
        <v>8641</v>
      </c>
      <c r="I32" s="54">
        <f t="shared" si="0"/>
        <v>0</v>
      </c>
      <c r="J32" s="53">
        <v>10811</v>
      </c>
      <c r="K32" s="53">
        <v>10811</v>
      </c>
      <c r="L32" s="54">
        <f t="shared" si="1"/>
        <v>0</v>
      </c>
      <c r="M32" s="17" t="s">
        <v>14</v>
      </c>
      <c r="N32" s="17" t="s">
        <v>217</v>
      </c>
    </row>
    <row r="33" spans="1:14" ht="63">
      <c r="A33" s="58">
        <v>25</v>
      </c>
      <c r="B33" s="16" t="s">
        <v>140</v>
      </c>
      <c r="C33" s="58" t="s">
        <v>115</v>
      </c>
      <c r="D33" s="58" t="s">
        <v>183</v>
      </c>
      <c r="E33" s="74"/>
      <c r="F33" s="50"/>
      <c r="G33" s="53">
        <v>46061</v>
      </c>
      <c r="H33" s="53">
        <v>46061</v>
      </c>
      <c r="I33" s="54">
        <f t="shared" si="0"/>
        <v>0</v>
      </c>
      <c r="J33" s="53">
        <v>51081</v>
      </c>
      <c r="K33" s="53">
        <v>51081</v>
      </c>
      <c r="L33" s="54">
        <f t="shared" si="1"/>
        <v>0</v>
      </c>
      <c r="M33" s="17" t="s">
        <v>14</v>
      </c>
      <c r="N33" s="17" t="s">
        <v>217</v>
      </c>
    </row>
    <row r="34" spans="1:14" ht="63">
      <c r="A34" s="58">
        <v>26</v>
      </c>
      <c r="B34" s="16" t="s">
        <v>141</v>
      </c>
      <c r="C34" s="58" t="s">
        <v>115</v>
      </c>
      <c r="D34" s="58" t="s">
        <v>183</v>
      </c>
      <c r="E34" s="74"/>
      <c r="F34" s="50"/>
      <c r="G34" s="53">
        <v>86878</v>
      </c>
      <c r="H34" s="53">
        <v>86878</v>
      </c>
      <c r="I34" s="54">
        <f t="shared" si="0"/>
        <v>0</v>
      </c>
      <c r="J34" s="53">
        <v>95085</v>
      </c>
      <c r="K34" s="53">
        <v>95085</v>
      </c>
      <c r="L34" s="54">
        <f t="shared" si="1"/>
        <v>0</v>
      </c>
      <c r="M34" s="17" t="s">
        <v>14</v>
      </c>
      <c r="N34" s="17" t="s">
        <v>217</v>
      </c>
    </row>
    <row r="35" spans="1:14" ht="63">
      <c r="A35" s="58">
        <v>27</v>
      </c>
      <c r="B35" s="16" t="s">
        <v>142</v>
      </c>
      <c r="C35" s="58" t="s">
        <v>115</v>
      </c>
      <c r="D35" s="58" t="s">
        <v>183</v>
      </c>
      <c r="E35" s="74"/>
      <c r="F35" s="50"/>
      <c r="G35" s="53">
        <v>13072.24</v>
      </c>
      <c r="H35" s="53">
        <v>13072.24</v>
      </c>
      <c r="I35" s="54">
        <f t="shared" si="0"/>
        <v>0</v>
      </c>
      <c r="J35" s="53">
        <v>14161.43</v>
      </c>
      <c r="K35" s="53">
        <v>14161.43</v>
      </c>
      <c r="L35" s="54">
        <f t="shared" si="1"/>
        <v>0</v>
      </c>
      <c r="M35" s="17" t="s">
        <v>14</v>
      </c>
      <c r="N35" s="17" t="s">
        <v>217</v>
      </c>
    </row>
    <row r="36" spans="1:14" ht="63">
      <c r="A36" s="58">
        <v>28</v>
      </c>
      <c r="B36" s="16" t="s">
        <v>143</v>
      </c>
      <c r="C36" s="58" t="s">
        <v>115</v>
      </c>
      <c r="D36" s="58" t="s">
        <v>183</v>
      </c>
      <c r="E36" s="74"/>
      <c r="F36" s="50"/>
      <c r="G36" s="53">
        <v>40745</v>
      </c>
      <c r="H36" s="53">
        <v>40745</v>
      </c>
      <c r="I36" s="54">
        <f t="shared" si="0"/>
        <v>0</v>
      </c>
      <c r="J36" s="53">
        <v>50673</v>
      </c>
      <c r="K36" s="53">
        <v>50673</v>
      </c>
      <c r="L36" s="54">
        <f t="shared" si="1"/>
        <v>0</v>
      </c>
      <c r="M36" s="17" t="s">
        <v>14</v>
      </c>
      <c r="N36" s="17" t="s">
        <v>217</v>
      </c>
    </row>
    <row r="37" spans="1:14" ht="63">
      <c r="A37" s="58">
        <v>29</v>
      </c>
      <c r="B37" s="16" t="s">
        <v>144</v>
      </c>
      <c r="C37" s="58" t="s">
        <v>115</v>
      </c>
      <c r="D37" s="58" t="s">
        <v>183</v>
      </c>
      <c r="E37" s="74"/>
      <c r="F37" s="50"/>
      <c r="G37" s="53">
        <v>28842</v>
      </c>
      <c r="H37" s="53">
        <v>28842</v>
      </c>
      <c r="I37" s="54">
        <f t="shared" si="0"/>
        <v>0</v>
      </c>
      <c r="J37" s="53">
        <v>35259</v>
      </c>
      <c r="K37" s="53">
        <v>35259</v>
      </c>
      <c r="L37" s="54">
        <f t="shared" si="1"/>
        <v>0</v>
      </c>
      <c r="M37" s="17" t="s">
        <v>14</v>
      </c>
      <c r="N37" s="17" t="s">
        <v>217</v>
      </c>
    </row>
    <row r="38" spans="1:14" ht="63">
      <c r="A38" s="58">
        <v>30</v>
      </c>
      <c r="B38" s="16" t="s">
        <v>145</v>
      </c>
      <c r="C38" s="58" t="s">
        <v>115</v>
      </c>
      <c r="D38" s="58" t="s">
        <v>183</v>
      </c>
      <c r="E38" s="74"/>
      <c r="F38" s="50"/>
      <c r="G38" s="53">
        <v>43786.8</v>
      </c>
      <c r="H38" s="53">
        <v>43786.8</v>
      </c>
      <c r="I38" s="54">
        <f t="shared" si="0"/>
        <v>0</v>
      </c>
      <c r="J38" s="53">
        <v>56989.3</v>
      </c>
      <c r="K38" s="53">
        <v>56989.3</v>
      </c>
      <c r="L38" s="54">
        <f t="shared" si="1"/>
        <v>0</v>
      </c>
      <c r="M38" s="17" t="s">
        <v>14</v>
      </c>
      <c r="N38" s="17" t="s">
        <v>217</v>
      </c>
    </row>
    <row r="39" spans="1:14" ht="63">
      <c r="A39" s="58">
        <v>31</v>
      </c>
      <c r="B39" s="16" t="s">
        <v>146</v>
      </c>
      <c r="C39" s="58" t="s">
        <v>115</v>
      </c>
      <c r="D39" s="58" t="s">
        <v>183</v>
      </c>
      <c r="E39" s="74"/>
      <c r="F39" s="50"/>
      <c r="G39" s="53">
        <v>69742</v>
      </c>
      <c r="H39" s="53">
        <v>69742</v>
      </c>
      <c r="I39" s="54">
        <f t="shared" si="0"/>
        <v>0</v>
      </c>
      <c r="J39" s="53">
        <v>89604</v>
      </c>
      <c r="K39" s="53">
        <v>89604</v>
      </c>
      <c r="L39" s="54">
        <f t="shared" si="1"/>
        <v>0</v>
      </c>
      <c r="M39" s="17" t="s">
        <v>14</v>
      </c>
      <c r="N39" s="17" t="s">
        <v>217</v>
      </c>
    </row>
    <row r="40" spans="1:14" ht="63">
      <c r="A40" s="58">
        <v>32</v>
      </c>
      <c r="B40" s="16" t="s">
        <v>147</v>
      </c>
      <c r="C40" s="58" t="s">
        <v>115</v>
      </c>
      <c r="D40" s="58" t="s">
        <v>183</v>
      </c>
      <c r="E40" s="74"/>
      <c r="F40" s="50"/>
      <c r="G40" s="53">
        <v>26763</v>
      </c>
      <c r="H40" s="53">
        <v>26763</v>
      </c>
      <c r="I40" s="54">
        <f t="shared" si="0"/>
        <v>0</v>
      </c>
      <c r="J40" s="53">
        <v>33366</v>
      </c>
      <c r="K40" s="53">
        <v>33366</v>
      </c>
      <c r="L40" s="54">
        <f t="shared" si="1"/>
        <v>0</v>
      </c>
      <c r="M40" s="17" t="s">
        <v>14</v>
      </c>
      <c r="N40" s="17" t="s">
        <v>217</v>
      </c>
    </row>
    <row r="41" spans="1:14" ht="63">
      <c r="A41" s="58">
        <v>33</v>
      </c>
      <c r="B41" s="16" t="s">
        <v>148</v>
      </c>
      <c r="C41" s="58" t="s">
        <v>115</v>
      </c>
      <c r="D41" s="58" t="s">
        <v>183</v>
      </c>
      <c r="E41" s="74"/>
      <c r="F41" s="50"/>
      <c r="G41" s="53">
        <v>36941</v>
      </c>
      <c r="H41" s="53">
        <v>36941</v>
      </c>
      <c r="I41" s="54">
        <f t="shared" si="0"/>
        <v>0</v>
      </c>
      <c r="J41" s="53">
        <v>46506</v>
      </c>
      <c r="K41" s="53">
        <v>46506</v>
      </c>
      <c r="L41" s="54">
        <f t="shared" si="1"/>
        <v>0</v>
      </c>
      <c r="M41" s="17" t="s">
        <v>14</v>
      </c>
      <c r="N41" s="17" t="s">
        <v>217</v>
      </c>
    </row>
    <row r="42" spans="1:14" ht="63">
      <c r="A42" s="58">
        <v>34</v>
      </c>
      <c r="B42" s="16" t="s">
        <v>149</v>
      </c>
      <c r="C42" s="58" t="s">
        <v>115</v>
      </c>
      <c r="D42" s="58" t="s">
        <v>183</v>
      </c>
      <c r="E42" s="74"/>
      <c r="F42" s="50"/>
      <c r="G42" s="53">
        <v>9333</v>
      </c>
      <c r="H42" s="53">
        <v>9333</v>
      </c>
      <c r="I42" s="54">
        <f t="shared" si="0"/>
        <v>0</v>
      </c>
      <c r="J42" s="53">
        <v>10329</v>
      </c>
      <c r="K42" s="53">
        <v>10329</v>
      </c>
      <c r="L42" s="54">
        <f t="shared" si="1"/>
        <v>0</v>
      </c>
      <c r="M42" s="17" t="s">
        <v>14</v>
      </c>
      <c r="N42" s="17" t="s">
        <v>217</v>
      </c>
    </row>
    <row r="43" spans="1:14" ht="63">
      <c r="A43" s="58">
        <v>35</v>
      </c>
      <c r="B43" s="16" t="s">
        <v>150</v>
      </c>
      <c r="C43" s="58" t="s">
        <v>115</v>
      </c>
      <c r="D43" s="58" t="s">
        <v>183</v>
      </c>
      <c r="E43" s="74"/>
      <c r="F43" s="50"/>
      <c r="G43" s="53"/>
      <c r="H43" s="53"/>
      <c r="I43" s="54">
        <f t="shared" si="0"/>
        <v>0</v>
      </c>
      <c r="J43" s="53">
        <v>26605.8</v>
      </c>
      <c r="K43" s="53">
        <v>26605.8</v>
      </c>
      <c r="L43" s="54">
        <f t="shared" si="1"/>
        <v>0</v>
      </c>
      <c r="M43" s="17" t="s">
        <v>14</v>
      </c>
      <c r="N43" s="17" t="s">
        <v>217</v>
      </c>
    </row>
    <row r="44" spans="1:14" ht="63">
      <c r="A44" s="58">
        <v>36</v>
      </c>
      <c r="B44" s="16" t="s">
        <v>151</v>
      </c>
      <c r="C44" s="58" t="s">
        <v>115</v>
      </c>
      <c r="D44" s="58" t="s">
        <v>183</v>
      </c>
      <c r="E44" s="74"/>
      <c r="F44" s="50"/>
      <c r="G44" s="53">
        <v>21202.5</v>
      </c>
      <c r="H44" s="53">
        <v>21202.5</v>
      </c>
      <c r="I44" s="54">
        <f t="shared" si="0"/>
        <v>0</v>
      </c>
      <c r="J44" s="53">
        <v>22261.4</v>
      </c>
      <c r="K44" s="53">
        <v>22261.4</v>
      </c>
      <c r="L44" s="54">
        <f t="shared" si="1"/>
        <v>0</v>
      </c>
      <c r="M44" s="17" t="s">
        <v>14</v>
      </c>
      <c r="N44" s="17" t="s">
        <v>217</v>
      </c>
    </row>
    <row r="45" spans="1:14" ht="63">
      <c r="A45" s="58">
        <v>37</v>
      </c>
      <c r="B45" s="16" t="s">
        <v>152</v>
      </c>
      <c r="C45" s="58" t="s">
        <v>115</v>
      </c>
      <c r="D45" s="58" t="s">
        <v>183</v>
      </c>
      <c r="E45" s="74"/>
      <c r="F45" s="50"/>
      <c r="G45" s="53">
        <v>97362.4</v>
      </c>
      <c r="H45" s="53">
        <v>97362.4</v>
      </c>
      <c r="I45" s="54">
        <f t="shared" si="0"/>
        <v>0</v>
      </c>
      <c r="J45" s="53">
        <v>116213.2</v>
      </c>
      <c r="K45" s="53">
        <v>116213.2</v>
      </c>
      <c r="L45" s="54">
        <f t="shared" si="1"/>
        <v>0</v>
      </c>
      <c r="M45" s="17" t="s">
        <v>14</v>
      </c>
      <c r="N45" s="17" t="s">
        <v>217</v>
      </c>
    </row>
    <row r="46" spans="1:14" ht="15">
      <c r="A46" s="1">
        <v>25</v>
      </c>
      <c r="B46" s="118" t="s">
        <v>84</v>
      </c>
      <c r="C46" s="123"/>
      <c r="D46" s="7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6">
      <c r="A47" s="5">
        <v>1</v>
      </c>
      <c r="B47" s="13" t="s">
        <v>34</v>
      </c>
      <c r="C47" s="14" t="s">
        <v>35</v>
      </c>
      <c r="D47" s="58" t="s">
        <v>183</v>
      </c>
      <c r="E47" s="43"/>
      <c r="F47" s="44"/>
      <c r="G47" s="44">
        <v>91803</v>
      </c>
      <c r="H47" s="44">
        <v>91803</v>
      </c>
      <c r="I47" s="44">
        <v>0</v>
      </c>
      <c r="J47" s="44">
        <v>82632</v>
      </c>
      <c r="K47" s="44">
        <v>82632</v>
      </c>
      <c r="L47" s="45">
        <f>K47-J47</f>
        <v>0</v>
      </c>
      <c r="M47" s="5" t="s">
        <v>14</v>
      </c>
      <c r="N47" s="17" t="s">
        <v>217</v>
      </c>
    </row>
    <row r="48" spans="1:14" ht="126">
      <c r="A48" s="5">
        <v>2</v>
      </c>
      <c r="B48" s="13" t="s">
        <v>36</v>
      </c>
      <c r="C48" s="14" t="s">
        <v>37</v>
      </c>
      <c r="D48" s="58" t="s">
        <v>183</v>
      </c>
      <c r="E48" s="43"/>
      <c r="F48" s="44"/>
      <c r="G48" s="44">
        <v>91856.6</v>
      </c>
      <c r="H48" s="44">
        <v>91856.6</v>
      </c>
      <c r="I48" s="44">
        <v>0</v>
      </c>
      <c r="J48" s="44">
        <v>85470</v>
      </c>
      <c r="K48" s="44">
        <v>85470</v>
      </c>
      <c r="L48" s="45">
        <f aca="true" t="shared" si="2" ref="L48:L70">K48-J48</f>
        <v>0</v>
      </c>
      <c r="M48" s="5" t="s">
        <v>14</v>
      </c>
      <c r="N48" s="17" t="s">
        <v>217</v>
      </c>
    </row>
    <row r="49" spans="1:14" ht="73.5" customHeight="1">
      <c r="A49" s="5">
        <v>3</v>
      </c>
      <c r="B49" s="13" t="s">
        <v>38</v>
      </c>
      <c r="C49" s="14" t="s">
        <v>39</v>
      </c>
      <c r="D49" s="58" t="s">
        <v>183</v>
      </c>
      <c r="E49" s="43"/>
      <c r="F49" s="44"/>
      <c r="G49" s="44">
        <v>100546</v>
      </c>
      <c r="H49" s="44">
        <v>100546</v>
      </c>
      <c r="I49" s="44">
        <v>0</v>
      </c>
      <c r="J49" s="44">
        <v>97302</v>
      </c>
      <c r="K49" s="44">
        <v>97302</v>
      </c>
      <c r="L49" s="45">
        <f t="shared" si="2"/>
        <v>0</v>
      </c>
      <c r="M49" s="5" t="s">
        <v>14</v>
      </c>
      <c r="N49" s="17" t="s">
        <v>217</v>
      </c>
    </row>
    <row r="50" spans="1:14" ht="126">
      <c r="A50" s="5">
        <v>4</v>
      </c>
      <c r="B50" s="13" t="s">
        <v>40</v>
      </c>
      <c r="C50" s="14" t="s">
        <v>41</v>
      </c>
      <c r="D50" s="58" t="s">
        <v>183</v>
      </c>
      <c r="E50" s="43"/>
      <c r="F50" s="44"/>
      <c r="G50" s="44">
        <v>86765</v>
      </c>
      <c r="H50" s="44">
        <v>86765</v>
      </c>
      <c r="I50" s="44">
        <v>0</v>
      </c>
      <c r="J50" s="44">
        <v>80894</v>
      </c>
      <c r="K50" s="44">
        <v>80894</v>
      </c>
      <c r="L50" s="45">
        <f t="shared" si="2"/>
        <v>0</v>
      </c>
      <c r="M50" s="5" t="s">
        <v>14</v>
      </c>
      <c r="N50" s="17" t="s">
        <v>217</v>
      </c>
    </row>
    <row r="51" spans="1:14" ht="126">
      <c r="A51" s="5">
        <v>5</v>
      </c>
      <c r="B51" s="13" t="s">
        <v>42</v>
      </c>
      <c r="C51" s="14" t="s">
        <v>43</v>
      </c>
      <c r="D51" s="58" t="s">
        <v>183</v>
      </c>
      <c r="E51" s="43"/>
      <c r="F51" s="44"/>
      <c r="G51" s="44">
        <v>55926</v>
      </c>
      <c r="H51" s="44">
        <v>55926</v>
      </c>
      <c r="I51" s="44">
        <v>0</v>
      </c>
      <c r="J51" s="44">
        <v>70157</v>
      </c>
      <c r="K51" s="44">
        <v>70157</v>
      </c>
      <c r="L51" s="45">
        <f t="shared" si="2"/>
        <v>0</v>
      </c>
      <c r="M51" s="5" t="s">
        <v>14</v>
      </c>
      <c r="N51" s="17" t="s">
        <v>217</v>
      </c>
    </row>
    <row r="52" spans="1:14" ht="126">
      <c r="A52" s="5">
        <v>6</v>
      </c>
      <c r="B52" s="13" t="s">
        <v>44</v>
      </c>
      <c r="C52" s="14" t="s">
        <v>45</v>
      </c>
      <c r="D52" s="58" t="s">
        <v>183</v>
      </c>
      <c r="E52" s="43"/>
      <c r="F52" s="44"/>
      <c r="G52" s="44">
        <v>59003</v>
      </c>
      <c r="H52" s="44">
        <v>59003</v>
      </c>
      <c r="I52" s="44">
        <v>0</v>
      </c>
      <c r="J52" s="44">
        <v>82116</v>
      </c>
      <c r="K52" s="44">
        <v>82116</v>
      </c>
      <c r="L52" s="45">
        <f t="shared" si="2"/>
        <v>0</v>
      </c>
      <c r="M52" s="5" t="s">
        <v>14</v>
      </c>
      <c r="N52" s="17" t="s">
        <v>217</v>
      </c>
    </row>
    <row r="53" spans="1:14" ht="126">
      <c r="A53" s="5">
        <v>7</v>
      </c>
      <c r="B53" s="13" t="s">
        <v>46</v>
      </c>
      <c r="C53" s="14" t="s">
        <v>47</v>
      </c>
      <c r="D53" s="58" t="s">
        <v>183</v>
      </c>
      <c r="E53" s="43"/>
      <c r="F53" s="44"/>
      <c r="G53" s="44">
        <v>65586</v>
      </c>
      <c r="H53" s="44">
        <v>65586</v>
      </c>
      <c r="I53" s="44">
        <v>0</v>
      </c>
      <c r="J53" s="44">
        <v>74166</v>
      </c>
      <c r="K53" s="44">
        <v>74166</v>
      </c>
      <c r="L53" s="45">
        <f t="shared" si="2"/>
        <v>0</v>
      </c>
      <c r="M53" s="5" t="s">
        <v>14</v>
      </c>
      <c r="N53" s="17" t="s">
        <v>217</v>
      </c>
    </row>
    <row r="54" spans="1:14" ht="126">
      <c r="A54" s="5">
        <v>8</v>
      </c>
      <c r="B54" s="13" t="s">
        <v>48</v>
      </c>
      <c r="C54" s="14" t="s">
        <v>49</v>
      </c>
      <c r="D54" s="58" t="s">
        <v>183</v>
      </c>
      <c r="E54" s="43"/>
      <c r="F54" s="44"/>
      <c r="G54" s="44">
        <f>4577+74933</f>
        <v>79510</v>
      </c>
      <c r="H54" s="44">
        <f>4577+74933</f>
        <v>79510</v>
      </c>
      <c r="I54" s="44">
        <v>0</v>
      </c>
      <c r="J54" s="44">
        <v>97089</v>
      </c>
      <c r="K54" s="44">
        <v>97089</v>
      </c>
      <c r="L54" s="45">
        <f t="shared" si="2"/>
        <v>0</v>
      </c>
      <c r="M54" s="5" t="s">
        <v>14</v>
      </c>
      <c r="N54" s="17" t="s">
        <v>217</v>
      </c>
    </row>
    <row r="55" spans="1:14" ht="189">
      <c r="A55" s="5">
        <v>9</v>
      </c>
      <c r="B55" s="13" t="s">
        <v>50</v>
      </c>
      <c r="C55" s="14" t="s">
        <v>51</v>
      </c>
      <c r="D55" s="58" t="s">
        <v>183</v>
      </c>
      <c r="E55" s="43"/>
      <c r="F55" s="44"/>
      <c r="G55" s="44">
        <v>125487</v>
      </c>
      <c r="H55" s="44">
        <v>125487</v>
      </c>
      <c r="I55" s="44">
        <v>0</v>
      </c>
      <c r="J55" s="44">
        <v>101893</v>
      </c>
      <c r="K55" s="44">
        <v>101893</v>
      </c>
      <c r="L55" s="45">
        <f t="shared" si="2"/>
        <v>0</v>
      </c>
      <c r="M55" s="5" t="s">
        <v>14</v>
      </c>
      <c r="N55" s="17" t="s">
        <v>217</v>
      </c>
    </row>
    <row r="56" spans="1:14" ht="126">
      <c r="A56" s="5">
        <v>10</v>
      </c>
      <c r="B56" s="13" t="s">
        <v>52</v>
      </c>
      <c r="C56" s="14" t="s">
        <v>53</v>
      </c>
      <c r="D56" s="58" t="s">
        <v>183</v>
      </c>
      <c r="E56" s="43"/>
      <c r="F56" s="44"/>
      <c r="G56" s="44">
        <v>64858</v>
      </c>
      <c r="H56" s="44">
        <v>64858</v>
      </c>
      <c r="I56" s="44">
        <v>0</v>
      </c>
      <c r="J56" s="44">
        <v>80556</v>
      </c>
      <c r="K56" s="44">
        <v>80556</v>
      </c>
      <c r="L56" s="45">
        <f t="shared" si="2"/>
        <v>0</v>
      </c>
      <c r="M56" s="5" t="s">
        <v>14</v>
      </c>
      <c r="N56" s="17" t="s">
        <v>217</v>
      </c>
    </row>
    <row r="57" spans="1:14" ht="133.5" customHeight="1">
      <c r="A57" s="5">
        <v>11</v>
      </c>
      <c r="B57" s="13" t="s">
        <v>54</v>
      </c>
      <c r="C57" s="14" t="s">
        <v>55</v>
      </c>
      <c r="D57" s="58" t="s">
        <v>183</v>
      </c>
      <c r="E57" s="43"/>
      <c r="F57" s="44"/>
      <c r="G57" s="44">
        <v>64401</v>
      </c>
      <c r="H57" s="44">
        <v>319741</v>
      </c>
      <c r="I57" s="44">
        <v>0</v>
      </c>
      <c r="J57" s="44">
        <v>56510</v>
      </c>
      <c r="K57" s="44">
        <v>56510</v>
      </c>
      <c r="L57" s="45">
        <f t="shared" si="2"/>
        <v>0</v>
      </c>
      <c r="M57" s="5" t="s">
        <v>14</v>
      </c>
      <c r="N57" s="17" t="s">
        <v>217</v>
      </c>
    </row>
    <row r="58" spans="1:14" ht="126">
      <c r="A58" s="5">
        <v>12</v>
      </c>
      <c r="B58" s="13" t="s">
        <v>56</v>
      </c>
      <c r="C58" s="14" t="s">
        <v>57</v>
      </c>
      <c r="D58" s="4" t="s">
        <v>215</v>
      </c>
      <c r="E58" s="43"/>
      <c r="F58" s="44"/>
      <c r="G58" s="44">
        <v>89742.3</v>
      </c>
      <c r="H58" s="44">
        <v>89742.3</v>
      </c>
      <c r="I58" s="44">
        <v>0</v>
      </c>
      <c r="J58" s="44">
        <v>123792</v>
      </c>
      <c r="K58" s="44">
        <v>123792</v>
      </c>
      <c r="L58" s="45">
        <f t="shared" si="2"/>
        <v>0</v>
      </c>
      <c r="M58" s="5" t="s">
        <v>14</v>
      </c>
      <c r="N58" s="17" t="s">
        <v>217</v>
      </c>
    </row>
    <row r="59" spans="1:14" ht="126">
      <c r="A59" s="5">
        <v>13</v>
      </c>
      <c r="B59" s="13" t="s">
        <v>58</v>
      </c>
      <c r="C59" s="14" t="s">
        <v>59</v>
      </c>
      <c r="D59" s="4" t="s">
        <v>215</v>
      </c>
      <c r="E59" s="43"/>
      <c r="F59" s="44"/>
      <c r="G59" s="44">
        <v>76977</v>
      </c>
      <c r="H59" s="44">
        <v>76977</v>
      </c>
      <c r="I59" s="44">
        <v>0</v>
      </c>
      <c r="J59" s="44">
        <v>96748</v>
      </c>
      <c r="K59" s="44">
        <v>96748</v>
      </c>
      <c r="L59" s="45">
        <f t="shared" si="2"/>
        <v>0</v>
      </c>
      <c r="M59" s="5" t="s">
        <v>14</v>
      </c>
      <c r="N59" s="17" t="s">
        <v>217</v>
      </c>
    </row>
    <row r="60" spans="1:14" ht="207" customHeight="1">
      <c r="A60" s="5">
        <v>14</v>
      </c>
      <c r="B60" s="13" t="s">
        <v>60</v>
      </c>
      <c r="C60" s="14" t="s">
        <v>61</v>
      </c>
      <c r="D60" s="4" t="s">
        <v>215</v>
      </c>
      <c r="E60" s="43"/>
      <c r="F60" s="44"/>
      <c r="G60" s="44">
        <f>3603+283</f>
        <v>3886</v>
      </c>
      <c r="H60" s="44">
        <f>3603+283</f>
        <v>3886</v>
      </c>
      <c r="I60" s="44">
        <v>0</v>
      </c>
      <c r="J60" s="44">
        <v>4676</v>
      </c>
      <c r="K60" s="44">
        <v>4676</v>
      </c>
      <c r="L60" s="45">
        <f t="shared" si="2"/>
        <v>0</v>
      </c>
      <c r="M60" s="5" t="s">
        <v>14</v>
      </c>
      <c r="N60" s="17" t="s">
        <v>217</v>
      </c>
    </row>
    <row r="61" spans="1:14" ht="126">
      <c r="A61" s="5">
        <v>15</v>
      </c>
      <c r="B61" s="13" t="s">
        <v>62</v>
      </c>
      <c r="C61" s="14" t="s">
        <v>63</v>
      </c>
      <c r="D61" s="58" t="s">
        <v>183</v>
      </c>
      <c r="E61" s="43"/>
      <c r="F61" s="44"/>
      <c r="G61" s="44">
        <v>25821</v>
      </c>
      <c r="H61" s="44">
        <v>25821</v>
      </c>
      <c r="I61" s="44">
        <v>0</v>
      </c>
      <c r="J61" s="44">
        <v>28792</v>
      </c>
      <c r="K61" s="44">
        <v>28792</v>
      </c>
      <c r="L61" s="45">
        <f t="shared" si="2"/>
        <v>0</v>
      </c>
      <c r="M61" s="5" t="s">
        <v>14</v>
      </c>
      <c r="N61" s="17" t="s">
        <v>217</v>
      </c>
    </row>
    <row r="62" spans="1:14" ht="126">
      <c r="A62" s="5">
        <v>16</v>
      </c>
      <c r="B62" s="13" t="s">
        <v>64</v>
      </c>
      <c r="C62" s="14" t="s">
        <v>65</v>
      </c>
      <c r="D62" s="58" t="s">
        <v>183</v>
      </c>
      <c r="E62" s="43"/>
      <c r="F62" s="44"/>
      <c r="G62" s="44">
        <v>31062.4</v>
      </c>
      <c r="H62" s="44">
        <v>31062.4</v>
      </c>
      <c r="I62" s="44">
        <v>0</v>
      </c>
      <c r="J62" s="44">
        <v>27238</v>
      </c>
      <c r="K62" s="44">
        <v>27238</v>
      </c>
      <c r="L62" s="45">
        <f t="shared" si="2"/>
        <v>0</v>
      </c>
      <c r="M62" s="5" t="s">
        <v>14</v>
      </c>
      <c r="N62" s="17" t="s">
        <v>217</v>
      </c>
    </row>
    <row r="63" spans="1:14" ht="131.25" customHeight="1">
      <c r="A63" s="5">
        <v>17</v>
      </c>
      <c r="B63" s="13" t="s">
        <v>66</v>
      </c>
      <c r="C63" s="14" t="s">
        <v>67</v>
      </c>
      <c r="D63" s="4" t="s">
        <v>215</v>
      </c>
      <c r="E63" s="43"/>
      <c r="F63" s="44"/>
      <c r="G63" s="44">
        <v>26435.8</v>
      </c>
      <c r="H63" s="44">
        <v>26435.8</v>
      </c>
      <c r="I63" s="44">
        <v>0</v>
      </c>
      <c r="J63" s="44">
        <v>30193</v>
      </c>
      <c r="K63" s="44">
        <v>30193</v>
      </c>
      <c r="L63" s="45">
        <f t="shared" si="2"/>
        <v>0</v>
      </c>
      <c r="M63" s="5" t="s">
        <v>14</v>
      </c>
      <c r="N63" s="17" t="s">
        <v>217</v>
      </c>
    </row>
    <row r="64" spans="1:14" ht="155.25" customHeight="1">
      <c r="A64" s="5">
        <v>18</v>
      </c>
      <c r="B64" s="13" t="s">
        <v>68</v>
      </c>
      <c r="C64" s="14" t="s">
        <v>69</v>
      </c>
      <c r="D64" s="4" t="s">
        <v>215</v>
      </c>
      <c r="E64" s="43"/>
      <c r="F64" s="44"/>
      <c r="G64" s="44">
        <f>2250+29580</f>
        <v>31830</v>
      </c>
      <c r="H64" s="44">
        <f>2250+29580</f>
        <v>31830</v>
      </c>
      <c r="I64" s="44">
        <v>0</v>
      </c>
      <c r="J64" s="44">
        <v>39733</v>
      </c>
      <c r="K64" s="44">
        <v>39733</v>
      </c>
      <c r="L64" s="45">
        <f t="shared" si="2"/>
        <v>0</v>
      </c>
      <c r="M64" s="5" t="s">
        <v>14</v>
      </c>
      <c r="N64" s="17" t="s">
        <v>217</v>
      </c>
    </row>
    <row r="65" spans="1:14" ht="147" customHeight="1">
      <c r="A65" s="5">
        <v>19</v>
      </c>
      <c r="B65" s="13" t="s">
        <v>70</v>
      </c>
      <c r="C65" s="14" t="s">
        <v>71</v>
      </c>
      <c r="D65" s="4" t="s">
        <v>215</v>
      </c>
      <c r="E65" s="43"/>
      <c r="F65" s="44"/>
      <c r="G65" s="44">
        <v>115184.67</v>
      </c>
      <c r="H65" s="44">
        <v>115184.67</v>
      </c>
      <c r="I65" s="44">
        <v>0</v>
      </c>
      <c r="J65" s="44">
        <v>103347</v>
      </c>
      <c r="K65" s="44">
        <v>103347</v>
      </c>
      <c r="L65" s="45">
        <f t="shared" si="2"/>
        <v>0</v>
      </c>
      <c r="M65" s="5" t="s">
        <v>14</v>
      </c>
      <c r="N65" s="17" t="s">
        <v>217</v>
      </c>
    </row>
    <row r="66" spans="1:14" ht="146.25" customHeight="1">
      <c r="A66" s="5">
        <v>20</v>
      </c>
      <c r="B66" s="13" t="s">
        <v>72</v>
      </c>
      <c r="C66" s="14" t="s">
        <v>73</v>
      </c>
      <c r="D66" s="4" t="s">
        <v>215</v>
      </c>
      <c r="E66" s="43"/>
      <c r="F66" s="44"/>
      <c r="G66" s="44">
        <v>49433.53</v>
      </c>
      <c r="H66" s="44">
        <v>49433.53</v>
      </c>
      <c r="I66" s="44">
        <v>0</v>
      </c>
      <c r="J66" s="44">
        <v>45311</v>
      </c>
      <c r="K66" s="44">
        <v>45311</v>
      </c>
      <c r="L66" s="45">
        <f t="shared" si="2"/>
        <v>0</v>
      </c>
      <c r="M66" s="5" t="s">
        <v>14</v>
      </c>
      <c r="N66" s="17" t="s">
        <v>217</v>
      </c>
    </row>
    <row r="67" spans="1:14" ht="141.75">
      <c r="A67" s="5">
        <v>21</v>
      </c>
      <c r="B67" s="13" t="s">
        <v>74</v>
      </c>
      <c r="C67" s="14" t="s">
        <v>75</v>
      </c>
      <c r="D67" s="4" t="s">
        <v>215</v>
      </c>
      <c r="E67" s="43"/>
      <c r="F67" s="44"/>
      <c r="G67" s="44">
        <v>12886</v>
      </c>
      <c r="H67" s="44">
        <v>12886</v>
      </c>
      <c r="I67" s="44">
        <v>0</v>
      </c>
      <c r="J67" s="44">
        <v>17802</v>
      </c>
      <c r="K67" s="44">
        <v>17802</v>
      </c>
      <c r="L67" s="45">
        <f t="shared" si="2"/>
        <v>0</v>
      </c>
      <c r="M67" s="5" t="s">
        <v>14</v>
      </c>
      <c r="N67" s="17" t="s">
        <v>217</v>
      </c>
    </row>
    <row r="68" spans="1:14" ht="141.75">
      <c r="A68" s="5">
        <v>22</v>
      </c>
      <c r="B68" s="13" t="s">
        <v>76</v>
      </c>
      <c r="C68" s="14" t="s">
        <v>77</v>
      </c>
      <c r="D68" s="4" t="s">
        <v>215</v>
      </c>
      <c r="E68" s="43"/>
      <c r="F68" s="44"/>
      <c r="G68" s="44">
        <v>24626</v>
      </c>
      <c r="H68" s="44">
        <v>319741</v>
      </c>
      <c r="I68" s="44">
        <v>0</v>
      </c>
      <c r="J68" s="44">
        <v>29906</v>
      </c>
      <c r="K68" s="44">
        <v>29906</v>
      </c>
      <c r="L68" s="45">
        <f t="shared" si="2"/>
        <v>0</v>
      </c>
      <c r="M68" s="5" t="s">
        <v>14</v>
      </c>
      <c r="N68" s="17" t="s">
        <v>217</v>
      </c>
    </row>
    <row r="69" spans="1:14" ht="157.5">
      <c r="A69" s="5">
        <v>23</v>
      </c>
      <c r="B69" s="13" t="s">
        <v>78</v>
      </c>
      <c r="C69" s="14" t="s">
        <v>79</v>
      </c>
      <c r="D69" s="4" t="s">
        <v>215</v>
      </c>
      <c r="E69" s="43"/>
      <c r="F69" s="44"/>
      <c r="G69" s="44">
        <v>24218</v>
      </c>
      <c r="H69" s="44">
        <v>24218</v>
      </c>
      <c r="I69" s="44">
        <v>0</v>
      </c>
      <c r="J69" s="44">
        <v>35508</v>
      </c>
      <c r="K69" s="44">
        <v>35508</v>
      </c>
      <c r="L69" s="45">
        <f t="shared" si="2"/>
        <v>0</v>
      </c>
      <c r="M69" s="5" t="s">
        <v>14</v>
      </c>
      <c r="N69" s="17" t="s">
        <v>217</v>
      </c>
    </row>
    <row r="70" spans="1:14" ht="126">
      <c r="A70" s="5">
        <v>24</v>
      </c>
      <c r="B70" s="13" t="s">
        <v>80</v>
      </c>
      <c r="C70" s="14" t="s">
        <v>81</v>
      </c>
      <c r="D70" s="4" t="s">
        <v>215</v>
      </c>
      <c r="E70" s="43"/>
      <c r="F70" s="44"/>
      <c r="G70" s="44">
        <v>41404</v>
      </c>
      <c r="H70" s="44">
        <v>41404</v>
      </c>
      <c r="I70" s="44">
        <v>0</v>
      </c>
      <c r="J70" s="44">
        <v>19496</v>
      </c>
      <c r="K70" s="44">
        <v>19496</v>
      </c>
      <c r="L70" s="45">
        <f t="shared" si="2"/>
        <v>0</v>
      </c>
      <c r="M70" s="5" t="s">
        <v>14</v>
      </c>
      <c r="N70" s="17" t="s">
        <v>217</v>
      </c>
    </row>
    <row r="71" spans="1:14" ht="63">
      <c r="A71" s="5">
        <v>25</v>
      </c>
      <c r="B71" s="13" t="s">
        <v>82</v>
      </c>
      <c r="C71" s="14" t="s">
        <v>83</v>
      </c>
      <c r="D71" s="4" t="s">
        <v>215</v>
      </c>
      <c r="E71" s="47">
        <v>229</v>
      </c>
      <c r="F71" s="47">
        <v>229</v>
      </c>
      <c r="G71" s="44">
        <v>6964</v>
      </c>
      <c r="H71" s="44">
        <v>6964</v>
      </c>
      <c r="I71" s="44">
        <v>0</v>
      </c>
      <c r="J71" s="46">
        <v>8802</v>
      </c>
      <c r="K71" s="46">
        <v>8802</v>
      </c>
      <c r="L71" s="46">
        <f aca="true" t="shared" si="3" ref="L71">J71-K71</f>
        <v>0</v>
      </c>
      <c r="M71" s="5"/>
      <c r="N71" s="17" t="s">
        <v>217</v>
      </c>
    </row>
    <row r="72" spans="1:14" ht="15">
      <c r="A72" s="1">
        <v>15</v>
      </c>
      <c r="B72" s="118" t="s">
        <v>214</v>
      </c>
      <c r="C72" s="123"/>
      <c r="D72" s="72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47.25">
      <c r="A73" s="58">
        <v>1</v>
      </c>
      <c r="B73" s="58" t="s">
        <v>197</v>
      </c>
      <c r="C73" s="58" t="s">
        <v>197</v>
      </c>
      <c r="D73" s="58" t="s">
        <v>183</v>
      </c>
      <c r="E73" s="39"/>
      <c r="F73" s="55">
        <v>1</v>
      </c>
      <c r="G73" s="39">
        <v>40727158.63</v>
      </c>
      <c r="H73" s="39">
        <v>40727158.63</v>
      </c>
      <c r="I73" s="39">
        <f aca="true" t="shared" si="4" ref="I73:I87">SUM(H73-G73)</f>
        <v>0</v>
      </c>
      <c r="J73" s="39">
        <v>39738691.23</v>
      </c>
      <c r="K73" s="39">
        <v>39738691.23</v>
      </c>
      <c r="L73" s="39">
        <f aca="true" t="shared" si="5" ref="L73:L86">SUM(K73-J73)</f>
        <v>0</v>
      </c>
      <c r="M73" s="58" t="s">
        <v>14</v>
      </c>
      <c r="N73" s="58" t="s">
        <v>196</v>
      </c>
    </row>
    <row r="74" spans="1:14" ht="47.25">
      <c r="A74" s="58">
        <v>2</v>
      </c>
      <c r="B74" s="58" t="s">
        <v>198</v>
      </c>
      <c r="C74" s="58" t="s">
        <v>199</v>
      </c>
      <c r="D74" s="58" t="s">
        <v>183</v>
      </c>
      <c r="E74" s="39"/>
      <c r="F74" s="55">
        <v>1</v>
      </c>
      <c r="G74" s="39">
        <v>43582245</v>
      </c>
      <c r="H74" s="39">
        <v>43582245</v>
      </c>
      <c r="I74" s="39">
        <f t="shared" si="4"/>
        <v>0</v>
      </c>
      <c r="J74" s="39">
        <v>51174109</v>
      </c>
      <c r="K74" s="39">
        <v>51174109</v>
      </c>
      <c r="L74" s="39">
        <f t="shared" si="5"/>
        <v>0</v>
      </c>
      <c r="M74" s="58" t="s">
        <v>14</v>
      </c>
      <c r="N74" s="58" t="s">
        <v>196</v>
      </c>
    </row>
    <row r="75" spans="1:14" ht="47.25">
      <c r="A75" s="58">
        <v>3</v>
      </c>
      <c r="B75" s="58" t="s">
        <v>200</v>
      </c>
      <c r="C75" s="58" t="s">
        <v>200</v>
      </c>
      <c r="D75" s="58" t="s">
        <v>183</v>
      </c>
      <c r="E75" s="39"/>
      <c r="F75" s="55">
        <v>1</v>
      </c>
      <c r="G75" s="39">
        <v>55679300</v>
      </c>
      <c r="H75" s="39">
        <v>55679300</v>
      </c>
      <c r="I75" s="39">
        <f t="shared" si="4"/>
        <v>0</v>
      </c>
      <c r="J75" s="39">
        <v>80526100</v>
      </c>
      <c r="K75" s="39">
        <v>80526100</v>
      </c>
      <c r="L75" s="39">
        <f t="shared" si="5"/>
        <v>0</v>
      </c>
      <c r="M75" s="58" t="s">
        <v>14</v>
      </c>
      <c r="N75" s="58" t="s">
        <v>196</v>
      </c>
    </row>
    <row r="76" spans="1:14" ht="47.25">
      <c r="A76" s="58">
        <v>4</v>
      </c>
      <c r="B76" s="58" t="s">
        <v>201</v>
      </c>
      <c r="C76" s="58" t="s">
        <v>201</v>
      </c>
      <c r="D76" s="58" t="s">
        <v>183</v>
      </c>
      <c r="E76" s="39"/>
      <c r="F76" s="55">
        <v>1</v>
      </c>
      <c r="G76" s="56">
        <v>51366000</v>
      </c>
      <c r="H76" s="56">
        <v>51366000</v>
      </c>
      <c r="I76" s="39">
        <f t="shared" si="4"/>
        <v>0</v>
      </c>
      <c r="J76" s="56">
        <v>58711000</v>
      </c>
      <c r="K76" s="56">
        <v>58711000</v>
      </c>
      <c r="L76" s="39">
        <f t="shared" si="5"/>
        <v>0</v>
      </c>
      <c r="M76" s="58" t="s">
        <v>14</v>
      </c>
      <c r="N76" s="58" t="s">
        <v>196</v>
      </c>
    </row>
    <row r="77" spans="1:14" ht="47.25">
      <c r="A77" s="58">
        <v>5</v>
      </c>
      <c r="B77" s="58" t="s">
        <v>202</v>
      </c>
      <c r="C77" s="58" t="s">
        <v>202</v>
      </c>
      <c r="D77" s="58" t="s">
        <v>183</v>
      </c>
      <c r="E77" s="39"/>
      <c r="F77" s="55">
        <v>1</v>
      </c>
      <c r="G77" s="39">
        <v>78917000</v>
      </c>
      <c r="H77" s="39">
        <v>78917000</v>
      </c>
      <c r="I77" s="39">
        <f t="shared" si="4"/>
        <v>0</v>
      </c>
      <c r="J77" s="39">
        <v>90417578.3</v>
      </c>
      <c r="K77" s="39">
        <v>90417578.3</v>
      </c>
      <c r="L77" s="39">
        <f t="shared" si="5"/>
        <v>0</v>
      </c>
      <c r="M77" s="58" t="s">
        <v>14</v>
      </c>
      <c r="N77" s="58" t="s">
        <v>196</v>
      </c>
    </row>
    <row r="78" spans="1:14" ht="47.25">
      <c r="A78" s="58">
        <v>6</v>
      </c>
      <c r="B78" s="58" t="s">
        <v>203</v>
      </c>
      <c r="C78" s="58" t="s">
        <v>203</v>
      </c>
      <c r="D78" s="58" t="s">
        <v>183</v>
      </c>
      <c r="E78" s="39"/>
      <c r="F78" s="55">
        <v>1</v>
      </c>
      <c r="G78" s="39">
        <v>57840000</v>
      </c>
      <c r="H78" s="39">
        <v>57840000</v>
      </c>
      <c r="I78" s="39">
        <f t="shared" si="4"/>
        <v>0</v>
      </c>
      <c r="J78" s="39">
        <v>59352000</v>
      </c>
      <c r="K78" s="39">
        <v>59352000</v>
      </c>
      <c r="L78" s="39">
        <f t="shared" si="5"/>
        <v>0</v>
      </c>
      <c r="M78" s="58" t="s">
        <v>14</v>
      </c>
      <c r="N78" s="58" t="s">
        <v>196</v>
      </c>
    </row>
    <row r="79" spans="1:14" ht="47.25">
      <c r="A79" s="58">
        <v>7</v>
      </c>
      <c r="B79" s="58" t="s">
        <v>204</v>
      </c>
      <c r="C79" s="58" t="s">
        <v>204</v>
      </c>
      <c r="D79" s="58" t="s">
        <v>183</v>
      </c>
      <c r="E79" s="39"/>
      <c r="F79" s="55">
        <v>1</v>
      </c>
      <c r="G79" s="39">
        <v>85972196</v>
      </c>
      <c r="H79" s="39">
        <v>85972196</v>
      </c>
      <c r="I79" s="39">
        <f t="shared" si="4"/>
        <v>0</v>
      </c>
      <c r="J79" s="39">
        <f>K79</f>
        <v>104137959</v>
      </c>
      <c r="K79" s="39">
        <v>104137959</v>
      </c>
      <c r="L79" s="39">
        <f t="shared" si="5"/>
        <v>0</v>
      </c>
      <c r="M79" s="58" t="s">
        <v>14</v>
      </c>
      <c r="N79" s="58" t="s">
        <v>196</v>
      </c>
    </row>
    <row r="80" spans="1:14" ht="47.25">
      <c r="A80" s="58">
        <v>8</v>
      </c>
      <c r="B80" s="58" t="s">
        <v>205</v>
      </c>
      <c r="C80" s="58" t="s">
        <v>205</v>
      </c>
      <c r="D80" s="58" t="s">
        <v>183</v>
      </c>
      <c r="E80" s="39"/>
      <c r="F80" s="55">
        <v>1</v>
      </c>
      <c r="G80" s="39">
        <v>62463000</v>
      </c>
      <c r="H80" s="39">
        <v>62463000</v>
      </c>
      <c r="I80" s="39">
        <f t="shared" si="4"/>
        <v>0</v>
      </c>
      <c r="J80" s="39">
        <v>77177000</v>
      </c>
      <c r="K80" s="39">
        <v>77177000</v>
      </c>
      <c r="L80" s="39">
        <f t="shared" si="5"/>
        <v>0</v>
      </c>
      <c r="M80" s="58" t="s">
        <v>14</v>
      </c>
      <c r="N80" s="58" t="s">
        <v>196</v>
      </c>
    </row>
    <row r="81" spans="1:14" ht="47.25">
      <c r="A81" s="58">
        <v>9</v>
      </c>
      <c r="B81" s="58" t="s">
        <v>206</v>
      </c>
      <c r="C81" s="58" t="s">
        <v>206</v>
      </c>
      <c r="D81" s="58" t="s">
        <v>183</v>
      </c>
      <c r="E81" s="39"/>
      <c r="F81" s="55">
        <v>1</v>
      </c>
      <c r="G81" s="39">
        <v>42672710</v>
      </c>
      <c r="H81" s="39">
        <v>42672710</v>
      </c>
      <c r="I81" s="39">
        <f t="shared" si="4"/>
        <v>0</v>
      </c>
      <c r="J81" s="39">
        <v>41728000</v>
      </c>
      <c r="K81" s="39">
        <v>41728000</v>
      </c>
      <c r="L81" s="39">
        <f t="shared" si="5"/>
        <v>0</v>
      </c>
      <c r="M81" s="58" t="s">
        <v>14</v>
      </c>
      <c r="N81" s="58" t="s">
        <v>196</v>
      </c>
    </row>
    <row r="82" spans="1:14" ht="47.25">
      <c r="A82" s="58">
        <v>10</v>
      </c>
      <c r="B82" s="58" t="s">
        <v>207</v>
      </c>
      <c r="C82" s="58" t="s">
        <v>207</v>
      </c>
      <c r="D82" s="58" t="s">
        <v>183</v>
      </c>
      <c r="E82" s="39"/>
      <c r="F82" s="55">
        <v>1</v>
      </c>
      <c r="G82" s="56">
        <v>15403000</v>
      </c>
      <c r="H82" s="56">
        <v>15403000</v>
      </c>
      <c r="I82" s="39">
        <f t="shared" si="4"/>
        <v>0</v>
      </c>
      <c r="J82" s="56">
        <v>52985000</v>
      </c>
      <c r="K82" s="56">
        <v>52985000</v>
      </c>
      <c r="L82" s="39">
        <f t="shared" si="5"/>
        <v>0</v>
      </c>
      <c r="M82" s="58" t="s">
        <v>14</v>
      </c>
      <c r="N82" s="58" t="s">
        <v>196</v>
      </c>
    </row>
    <row r="83" spans="1:14" ht="47.25">
      <c r="A83" s="58">
        <v>11</v>
      </c>
      <c r="B83" s="58" t="s">
        <v>208</v>
      </c>
      <c r="C83" s="58" t="s">
        <v>208</v>
      </c>
      <c r="D83" s="58" t="s">
        <v>183</v>
      </c>
      <c r="E83" s="39"/>
      <c r="F83" s="55">
        <v>1</v>
      </c>
      <c r="G83" s="56">
        <v>46552</v>
      </c>
      <c r="H83" s="56">
        <v>46552</v>
      </c>
      <c r="I83" s="39">
        <f t="shared" si="4"/>
        <v>0</v>
      </c>
      <c r="J83" s="56">
        <v>60460</v>
      </c>
      <c r="K83" s="56">
        <v>60460</v>
      </c>
      <c r="L83" s="39">
        <f t="shared" si="5"/>
        <v>0</v>
      </c>
      <c r="M83" s="58" t="s">
        <v>14</v>
      </c>
      <c r="N83" s="58" t="s">
        <v>196</v>
      </c>
    </row>
    <row r="84" spans="1:14" ht="47.25">
      <c r="A84" s="58">
        <v>12</v>
      </c>
      <c r="B84" s="20" t="s">
        <v>209</v>
      </c>
      <c r="C84" s="20" t="s">
        <v>209</v>
      </c>
      <c r="D84" s="58" t="s">
        <v>215</v>
      </c>
      <c r="E84" s="39"/>
      <c r="F84" s="55">
        <v>1</v>
      </c>
      <c r="G84" s="35">
        <v>29725000</v>
      </c>
      <c r="H84" s="35">
        <v>29725000</v>
      </c>
      <c r="I84" s="39">
        <f t="shared" si="4"/>
        <v>0</v>
      </c>
      <c r="J84" s="35">
        <v>42272000</v>
      </c>
      <c r="K84" s="35">
        <v>42272000</v>
      </c>
      <c r="L84" s="39">
        <f t="shared" si="5"/>
        <v>0</v>
      </c>
      <c r="M84" s="58" t="s">
        <v>14</v>
      </c>
      <c r="N84" s="58" t="s">
        <v>196</v>
      </c>
    </row>
    <row r="85" spans="1:14" ht="47.25">
      <c r="A85" s="58">
        <v>13</v>
      </c>
      <c r="B85" s="58" t="s">
        <v>210</v>
      </c>
      <c r="C85" s="58" t="s">
        <v>210</v>
      </c>
      <c r="D85" s="58" t="s">
        <v>215</v>
      </c>
      <c r="E85" s="39"/>
      <c r="F85" s="55">
        <v>1</v>
      </c>
      <c r="G85" s="39">
        <v>60059350</v>
      </c>
      <c r="H85" s="39">
        <v>60059350</v>
      </c>
      <c r="I85" s="39">
        <f t="shared" si="4"/>
        <v>0</v>
      </c>
      <c r="J85" s="39">
        <v>76291100</v>
      </c>
      <c r="K85" s="39">
        <v>76291100</v>
      </c>
      <c r="L85" s="39">
        <f t="shared" si="5"/>
        <v>0</v>
      </c>
      <c r="M85" s="58" t="s">
        <v>14</v>
      </c>
      <c r="N85" s="58" t="s">
        <v>196</v>
      </c>
    </row>
    <row r="86" spans="1:14" ht="47.25">
      <c r="A86" s="58">
        <v>14</v>
      </c>
      <c r="B86" s="58" t="s">
        <v>211</v>
      </c>
      <c r="C86" s="58" t="s">
        <v>211</v>
      </c>
      <c r="D86" s="58" t="s">
        <v>215</v>
      </c>
      <c r="E86" s="39"/>
      <c r="F86" s="55">
        <v>1</v>
      </c>
      <c r="G86" s="25">
        <v>21643000</v>
      </c>
      <c r="H86" s="25">
        <v>21643000</v>
      </c>
      <c r="I86" s="39">
        <f t="shared" si="4"/>
        <v>0</v>
      </c>
      <c r="J86" s="25">
        <v>17753700</v>
      </c>
      <c r="K86" s="25">
        <v>17753700</v>
      </c>
      <c r="L86" s="39">
        <f t="shared" si="5"/>
        <v>0</v>
      </c>
      <c r="M86" s="58" t="s">
        <v>14</v>
      </c>
      <c r="N86" s="58" t="s">
        <v>196</v>
      </c>
    </row>
    <row r="87" spans="1:14" ht="47.25">
      <c r="A87" s="58">
        <v>15</v>
      </c>
      <c r="B87" s="58" t="s">
        <v>212</v>
      </c>
      <c r="C87" s="58" t="s">
        <v>212</v>
      </c>
      <c r="D87" s="58" t="s">
        <v>215</v>
      </c>
      <c r="E87" s="39"/>
      <c r="F87" s="55">
        <v>1</v>
      </c>
      <c r="G87" s="39">
        <v>7699</v>
      </c>
      <c r="H87" s="39">
        <v>7699</v>
      </c>
      <c r="I87" s="39">
        <f t="shared" si="4"/>
        <v>0</v>
      </c>
      <c r="J87" s="39">
        <v>1009.5</v>
      </c>
      <c r="K87" s="39">
        <v>1009.5</v>
      </c>
      <c r="L87" s="25">
        <v>0</v>
      </c>
      <c r="M87" s="58" t="s">
        <v>14</v>
      </c>
      <c r="N87" s="58" t="s">
        <v>213</v>
      </c>
    </row>
    <row r="88" spans="1:14" ht="15">
      <c r="A88" s="1">
        <v>4</v>
      </c>
      <c r="B88" s="118" t="s">
        <v>90</v>
      </c>
      <c r="C88" s="123"/>
      <c r="D88" s="1"/>
      <c r="E88" s="48"/>
      <c r="F88" s="48"/>
      <c r="G88" s="48"/>
      <c r="H88" s="48"/>
      <c r="I88" s="48"/>
      <c r="J88" s="48"/>
      <c r="K88" s="48"/>
      <c r="L88" s="48"/>
      <c r="M88" s="1"/>
      <c r="N88" s="1"/>
    </row>
    <row r="89" spans="1:14" ht="47.25">
      <c r="A89" s="2">
        <v>1</v>
      </c>
      <c r="B89" s="58" t="s">
        <v>86</v>
      </c>
      <c r="C89" s="58" t="s">
        <v>86</v>
      </c>
      <c r="D89" s="58" t="s">
        <v>183</v>
      </c>
      <c r="E89" s="49"/>
      <c r="F89" s="59">
        <v>78430.9</v>
      </c>
      <c r="G89" s="59">
        <v>78430.9</v>
      </c>
      <c r="H89" s="59">
        <v>0</v>
      </c>
      <c r="I89" s="59">
        <v>92760.4</v>
      </c>
      <c r="J89" s="59">
        <v>92760.4</v>
      </c>
      <c r="K89" s="59">
        <v>0</v>
      </c>
      <c r="L89" s="49"/>
      <c r="M89" s="2" t="s">
        <v>14</v>
      </c>
      <c r="N89" s="58" t="s">
        <v>196</v>
      </c>
    </row>
    <row r="90" spans="1:14" ht="47.25">
      <c r="A90" s="2">
        <v>2</v>
      </c>
      <c r="B90" s="58" t="s">
        <v>87</v>
      </c>
      <c r="C90" s="58" t="s">
        <v>87</v>
      </c>
      <c r="D90" s="58" t="s">
        <v>183</v>
      </c>
      <c r="E90" s="49"/>
      <c r="F90" s="25">
        <v>11059</v>
      </c>
      <c r="G90" s="25">
        <v>11059</v>
      </c>
      <c r="H90" s="25">
        <v>0</v>
      </c>
      <c r="I90" s="25">
        <v>14621.6</v>
      </c>
      <c r="J90" s="25">
        <v>14622.2</v>
      </c>
      <c r="K90" s="25">
        <v>0</v>
      </c>
      <c r="L90" s="49"/>
      <c r="M90" s="2" t="s">
        <v>14</v>
      </c>
      <c r="N90" s="58" t="s">
        <v>196</v>
      </c>
    </row>
    <row r="91" spans="1:14" ht="47.25">
      <c r="A91" s="2">
        <v>3</v>
      </c>
      <c r="B91" s="58" t="s">
        <v>88</v>
      </c>
      <c r="C91" s="58" t="s">
        <v>88</v>
      </c>
      <c r="D91" s="58" t="s">
        <v>183</v>
      </c>
      <c r="E91" s="49"/>
      <c r="F91" s="25">
        <v>15717</v>
      </c>
      <c r="G91" s="25">
        <v>15717</v>
      </c>
      <c r="H91" s="25">
        <v>0</v>
      </c>
      <c r="I91" s="25">
        <v>55364</v>
      </c>
      <c r="J91" s="25">
        <v>55364</v>
      </c>
      <c r="K91" s="25">
        <v>0</v>
      </c>
      <c r="L91" s="49"/>
      <c r="M91" s="2" t="s">
        <v>14</v>
      </c>
      <c r="N91" s="58" t="s">
        <v>196</v>
      </c>
    </row>
    <row r="92" spans="1:14" ht="47.25">
      <c r="A92" s="2">
        <v>4</v>
      </c>
      <c r="B92" s="58" t="s">
        <v>89</v>
      </c>
      <c r="C92" s="58" t="s">
        <v>89</v>
      </c>
      <c r="D92" s="58" t="s">
        <v>183</v>
      </c>
      <c r="E92" s="49"/>
      <c r="F92" s="26">
        <v>1198.62</v>
      </c>
      <c r="G92" s="26">
        <v>1198.62</v>
      </c>
      <c r="H92" s="26">
        <v>0</v>
      </c>
      <c r="I92" s="26">
        <v>12289.1</v>
      </c>
      <c r="J92" s="26">
        <v>12289.1</v>
      </c>
      <c r="K92" s="26">
        <v>0</v>
      </c>
      <c r="L92" s="49"/>
      <c r="M92" s="2" t="s">
        <v>14</v>
      </c>
      <c r="N92" s="58" t="s">
        <v>196</v>
      </c>
    </row>
    <row r="93" spans="1:14" ht="15">
      <c r="A93" s="1">
        <v>9</v>
      </c>
      <c r="B93" s="118" t="s">
        <v>113</v>
      </c>
      <c r="C93" s="123"/>
      <c r="D93" s="72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47.25">
      <c r="A94" s="2">
        <v>1</v>
      </c>
      <c r="B94" s="58" t="s">
        <v>104</v>
      </c>
      <c r="C94" s="58" t="s">
        <v>103</v>
      </c>
      <c r="D94" s="58" t="s">
        <v>183</v>
      </c>
      <c r="E94" s="26"/>
      <c r="F94" s="26"/>
      <c r="G94" s="26">
        <v>73295.5</v>
      </c>
      <c r="H94" s="26">
        <v>73295.5</v>
      </c>
      <c r="I94" s="26"/>
      <c r="J94" s="26">
        <v>92504</v>
      </c>
      <c r="K94" s="26">
        <v>92504</v>
      </c>
      <c r="L94" s="26"/>
      <c r="M94" s="2" t="s">
        <v>14</v>
      </c>
      <c r="N94" s="58" t="s">
        <v>196</v>
      </c>
    </row>
    <row r="95" spans="1:14" ht="47.25">
      <c r="A95" s="2">
        <v>2</v>
      </c>
      <c r="B95" s="58" t="s">
        <v>105</v>
      </c>
      <c r="C95" s="58" t="s">
        <v>103</v>
      </c>
      <c r="D95" s="58" t="s">
        <v>183</v>
      </c>
      <c r="E95" s="26"/>
      <c r="F95" s="26"/>
      <c r="G95" s="26">
        <v>59372</v>
      </c>
      <c r="H95" s="26">
        <v>59372</v>
      </c>
      <c r="I95" s="26"/>
      <c r="J95" s="26">
        <v>73201</v>
      </c>
      <c r="K95" s="26">
        <v>73201</v>
      </c>
      <c r="L95" s="26"/>
      <c r="M95" s="2" t="s">
        <v>14</v>
      </c>
      <c r="N95" s="58" t="s">
        <v>196</v>
      </c>
    </row>
    <row r="96" spans="1:14" ht="47.25">
      <c r="A96" s="2">
        <v>3</v>
      </c>
      <c r="B96" s="58" t="s">
        <v>106</v>
      </c>
      <c r="C96" s="58" t="s">
        <v>103</v>
      </c>
      <c r="D96" s="58" t="s">
        <v>183</v>
      </c>
      <c r="E96" s="26"/>
      <c r="F96" s="26"/>
      <c r="G96" s="26">
        <v>17094.5</v>
      </c>
      <c r="H96" s="26">
        <v>17094.5</v>
      </c>
      <c r="I96" s="26"/>
      <c r="J96" s="26">
        <v>17978</v>
      </c>
      <c r="K96" s="26">
        <v>17978</v>
      </c>
      <c r="L96" s="26"/>
      <c r="M96" s="2" t="s">
        <v>14</v>
      </c>
      <c r="N96" s="58" t="s">
        <v>196</v>
      </c>
    </row>
    <row r="97" spans="1:14" ht="47.25">
      <c r="A97" s="2">
        <v>4</v>
      </c>
      <c r="B97" s="58" t="s">
        <v>107</v>
      </c>
      <c r="C97" s="58" t="s">
        <v>103</v>
      </c>
      <c r="D97" s="58" t="s">
        <v>183</v>
      </c>
      <c r="E97" s="26"/>
      <c r="F97" s="26"/>
      <c r="G97" s="26">
        <v>17305</v>
      </c>
      <c r="H97" s="26">
        <v>17305</v>
      </c>
      <c r="I97" s="26"/>
      <c r="J97" s="26">
        <v>17719.6</v>
      </c>
      <c r="K97" s="26">
        <v>17719.6</v>
      </c>
      <c r="L97" s="26"/>
      <c r="M97" s="2" t="s">
        <v>14</v>
      </c>
      <c r="N97" s="58" t="s">
        <v>196</v>
      </c>
    </row>
    <row r="98" spans="1:14" ht="30.75" customHeight="1">
      <c r="A98" s="2">
        <v>5</v>
      </c>
      <c r="B98" s="58" t="s">
        <v>108</v>
      </c>
      <c r="C98" s="58" t="s">
        <v>103</v>
      </c>
      <c r="D98" s="58" t="s">
        <v>183</v>
      </c>
      <c r="E98" s="26"/>
      <c r="F98" s="26"/>
      <c r="G98" s="26">
        <v>55582</v>
      </c>
      <c r="H98" s="26">
        <v>55582</v>
      </c>
      <c r="I98" s="26"/>
      <c r="J98" s="26">
        <v>71969</v>
      </c>
      <c r="K98" s="26">
        <v>71969</v>
      </c>
      <c r="L98" s="26"/>
      <c r="M98" s="2" t="s">
        <v>14</v>
      </c>
      <c r="N98" s="58" t="s">
        <v>196</v>
      </c>
    </row>
    <row r="99" spans="1:14" ht="63" customHeight="1">
      <c r="A99" s="2">
        <v>6</v>
      </c>
      <c r="B99" s="58" t="s">
        <v>109</v>
      </c>
      <c r="C99" s="58" t="s">
        <v>103</v>
      </c>
      <c r="D99" s="58" t="s">
        <v>183</v>
      </c>
      <c r="E99" s="26"/>
      <c r="F99" s="26"/>
      <c r="G99" s="26">
        <v>57824</v>
      </c>
      <c r="H99" s="26">
        <v>57824</v>
      </c>
      <c r="I99" s="26"/>
      <c r="J99" s="26">
        <v>67543</v>
      </c>
      <c r="K99" s="26">
        <v>67543</v>
      </c>
      <c r="L99" s="26"/>
      <c r="M99" s="2" t="s">
        <v>14</v>
      </c>
      <c r="N99" s="58" t="s">
        <v>196</v>
      </c>
    </row>
    <row r="100" spans="1:14" ht="49.5" customHeight="1">
      <c r="A100" s="2">
        <v>7</v>
      </c>
      <c r="B100" s="58" t="s">
        <v>110</v>
      </c>
      <c r="C100" s="58" t="s">
        <v>103</v>
      </c>
      <c r="D100" s="58" t="s">
        <v>183</v>
      </c>
      <c r="E100" s="26"/>
      <c r="F100" s="26"/>
      <c r="G100" s="26"/>
      <c r="H100" s="26"/>
      <c r="I100" s="26"/>
      <c r="J100" s="26">
        <v>19885</v>
      </c>
      <c r="K100" s="26">
        <v>19885</v>
      </c>
      <c r="L100" s="26"/>
      <c r="M100" s="2" t="s">
        <v>14</v>
      </c>
      <c r="N100" s="58" t="s">
        <v>196</v>
      </c>
    </row>
    <row r="101" spans="1:14" ht="47.25">
      <c r="A101" s="2">
        <v>8</v>
      </c>
      <c r="B101" s="58" t="s">
        <v>111</v>
      </c>
      <c r="C101" s="58" t="s">
        <v>103</v>
      </c>
      <c r="D101" s="58" t="s">
        <v>215</v>
      </c>
      <c r="E101" s="26"/>
      <c r="F101" s="26"/>
      <c r="G101" s="26">
        <v>7349</v>
      </c>
      <c r="H101" s="26">
        <v>7349</v>
      </c>
      <c r="I101" s="26"/>
      <c r="J101" s="26">
        <v>8044</v>
      </c>
      <c r="K101" s="26">
        <v>8044</v>
      </c>
      <c r="L101" s="26"/>
      <c r="M101" s="2" t="s">
        <v>14</v>
      </c>
      <c r="N101" s="58" t="s">
        <v>196</v>
      </c>
    </row>
    <row r="102" spans="1:14" ht="47.25">
      <c r="A102" s="2">
        <v>9</v>
      </c>
      <c r="B102" s="58" t="s">
        <v>112</v>
      </c>
      <c r="C102" s="58" t="s">
        <v>103</v>
      </c>
      <c r="D102" s="58" t="s">
        <v>215</v>
      </c>
      <c r="E102" s="26"/>
      <c r="F102" s="26"/>
      <c r="G102" s="26">
        <v>49881</v>
      </c>
      <c r="H102" s="26">
        <v>49881</v>
      </c>
      <c r="I102" s="26"/>
      <c r="J102" s="26">
        <v>59429.4</v>
      </c>
      <c r="K102" s="26">
        <v>59429.4</v>
      </c>
      <c r="L102" s="26"/>
      <c r="M102" s="2" t="s">
        <v>14</v>
      </c>
      <c r="N102" s="58" t="s">
        <v>196</v>
      </c>
    </row>
    <row r="103" spans="1:14" ht="15">
      <c r="A103" s="1">
        <v>13</v>
      </c>
      <c r="B103" s="118" t="s">
        <v>182</v>
      </c>
      <c r="C103" s="12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47.25">
      <c r="A104" s="2">
        <v>1</v>
      </c>
      <c r="B104" s="3" t="s">
        <v>164</v>
      </c>
      <c r="C104" s="3" t="s">
        <v>164</v>
      </c>
      <c r="D104" s="3" t="s">
        <v>216</v>
      </c>
      <c r="E104" s="42">
        <v>555.5</v>
      </c>
      <c r="F104" s="25">
        <v>100</v>
      </c>
      <c r="G104" s="42">
        <v>7392</v>
      </c>
      <c r="H104" s="42">
        <v>7392</v>
      </c>
      <c r="I104" s="42">
        <v>0</v>
      </c>
      <c r="J104" s="42">
        <v>12165</v>
      </c>
      <c r="K104" s="42">
        <v>12165</v>
      </c>
      <c r="L104" s="42">
        <v>0</v>
      </c>
      <c r="M104" s="2" t="s">
        <v>14</v>
      </c>
      <c r="N104" s="58" t="s">
        <v>196</v>
      </c>
    </row>
    <row r="105" spans="1:14" ht="47.25">
      <c r="A105" s="2">
        <v>2</v>
      </c>
      <c r="B105" s="3" t="s">
        <v>165</v>
      </c>
      <c r="C105" s="3" t="s">
        <v>165</v>
      </c>
      <c r="D105" s="3" t="s">
        <v>183</v>
      </c>
      <c r="E105" s="42">
        <v>1006</v>
      </c>
      <c r="F105" s="25">
        <v>100</v>
      </c>
      <c r="G105" s="42">
        <v>26965.1</v>
      </c>
      <c r="H105" s="42">
        <v>26965.1</v>
      </c>
      <c r="I105" s="42">
        <v>0</v>
      </c>
      <c r="J105" s="42">
        <v>25165</v>
      </c>
      <c r="K105" s="42">
        <v>25165</v>
      </c>
      <c r="L105" s="42">
        <v>0</v>
      </c>
      <c r="M105" s="2" t="s">
        <v>14</v>
      </c>
      <c r="N105" s="58" t="s">
        <v>196</v>
      </c>
    </row>
    <row r="106" spans="1:14" ht="47.25">
      <c r="A106" s="2">
        <v>3</v>
      </c>
      <c r="B106" s="3" t="s">
        <v>166</v>
      </c>
      <c r="C106" s="3" t="s">
        <v>166</v>
      </c>
      <c r="D106" s="3" t="s">
        <v>183</v>
      </c>
      <c r="E106" s="42">
        <v>10160</v>
      </c>
      <c r="F106" s="25">
        <v>100</v>
      </c>
      <c r="G106" s="25">
        <v>8500</v>
      </c>
      <c r="H106" s="42">
        <v>8500</v>
      </c>
      <c r="I106" s="42">
        <v>0</v>
      </c>
      <c r="J106" s="42">
        <v>52706</v>
      </c>
      <c r="K106" s="42">
        <v>52706</v>
      </c>
      <c r="L106" s="42">
        <v>0</v>
      </c>
      <c r="M106" s="2" t="s">
        <v>14</v>
      </c>
      <c r="N106" s="58" t="s">
        <v>196</v>
      </c>
    </row>
    <row r="107" spans="1:14" ht="47.25">
      <c r="A107" s="2">
        <v>4</v>
      </c>
      <c r="B107" s="3" t="s">
        <v>167</v>
      </c>
      <c r="C107" s="3" t="s">
        <v>167</v>
      </c>
      <c r="D107" s="3" t="s">
        <v>184</v>
      </c>
      <c r="E107" s="42">
        <v>4945.6</v>
      </c>
      <c r="F107" s="25">
        <v>100</v>
      </c>
      <c r="G107" s="42">
        <v>32319.4</v>
      </c>
      <c r="H107" s="42">
        <v>32319.4</v>
      </c>
      <c r="I107" s="42">
        <v>0</v>
      </c>
      <c r="J107" s="42">
        <v>33085</v>
      </c>
      <c r="K107" s="42">
        <v>33085</v>
      </c>
      <c r="L107" s="42">
        <v>0</v>
      </c>
      <c r="M107" s="2" t="s">
        <v>14</v>
      </c>
      <c r="N107" s="58" t="s">
        <v>196</v>
      </c>
    </row>
    <row r="108" spans="1:14" ht="47.25">
      <c r="A108" s="2">
        <v>5</v>
      </c>
      <c r="B108" s="3" t="s">
        <v>168</v>
      </c>
      <c r="C108" s="3" t="s">
        <v>169</v>
      </c>
      <c r="D108" s="3" t="s">
        <v>184</v>
      </c>
      <c r="E108" s="42">
        <v>604.3</v>
      </c>
      <c r="F108" s="25">
        <v>100</v>
      </c>
      <c r="G108" s="42">
        <v>23276</v>
      </c>
      <c r="H108" s="42">
        <v>23276</v>
      </c>
      <c r="I108" s="42">
        <v>0</v>
      </c>
      <c r="J108" s="42">
        <v>27941</v>
      </c>
      <c r="K108" s="42">
        <v>27941</v>
      </c>
      <c r="L108" s="42">
        <v>0</v>
      </c>
      <c r="M108" s="2" t="s">
        <v>14</v>
      </c>
      <c r="N108" s="58" t="s">
        <v>196</v>
      </c>
    </row>
    <row r="109" spans="1:14" ht="47.25">
      <c r="A109" s="2">
        <v>6</v>
      </c>
      <c r="B109" s="3" t="s">
        <v>170</v>
      </c>
      <c r="C109" s="3" t="s">
        <v>171</v>
      </c>
      <c r="D109" s="3" t="s">
        <v>184</v>
      </c>
      <c r="E109" s="42">
        <v>3139</v>
      </c>
      <c r="F109" s="25">
        <v>100</v>
      </c>
      <c r="G109" s="42">
        <v>12239</v>
      </c>
      <c r="H109" s="42">
        <v>12239</v>
      </c>
      <c r="I109" s="42">
        <v>0</v>
      </c>
      <c r="J109" s="42">
        <v>14946</v>
      </c>
      <c r="K109" s="42">
        <v>14946</v>
      </c>
      <c r="L109" s="42">
        <v>0</v>
      </c>
      <c r="M109" s="2" t="s">
        <v>14</v>
      </c>
      <c r="N109" s="58" t="s">
        <v>196</v>
      </c>
    </row>
    <row r="110" spans="1:14" ht="47.25">
      <c r="A110" s="2">
        <v>7</v>
      </c>
      <c r="B110" s="3" t="s">
        <v>172</v>
      </c>
      <c r="C110" s="3" t="s">
        <v>172</v>
      </c>
      <c r="D110" s="3" t="s">
        <v>184</v>
      </c>
      <c r="E110" s="42">
        <v>756</v>
      </c>
      <c r="F110" s="25">
        <v>100</v>
      </c>
      <c r="G110" s="42">
        <v>33288</v>
      </c>
      <c r="H110" s="42">
        <v>33288</v>
      </c>
      <c r="I110" s="42">
        <v>0</v>
      </c>
      <c r="J110" s="42">
        <v>37195</v>
      </c>
      <c r="K110" s="42">
        <v>37195</v>
      </c>
      <c r="L110" s="42">
        <v>0</v>
      </c>
      <c r="M110" s="2" t="s">
        <v>14</v>
      </c>
      <c r="N110" s="58" t="s">
        <v>196</v>
      </c>
    </row>
    <row r="111" spans="1:14" ht="47.25">
      <c r="A111" s="2">
        <v>8</v>
      </c>
      <c r="B111" s="3" t="s">
        <v>173</v>
      </c>
      <c r="C111" s="3" t="s">
        <v>174</v>
      </c>
      <c r="D111" s="3" t="s">
        <v>184</v>
      </c>
      <c r="E111" s="42">
        <v>1040.5</v>
      </c>
      <c r="F111" s="25">
        <v>100</v>
      </c>
      <c r="G111" s="42">
        <v>26761.2</v>
      </c>
      <c r="H111" s="42">
        <v>26761.2</v>
      </c>
      <c r="I111" s="42">
        <v>0</v>
      </c>
      <c r="J111" s="42">
        <v>32856.6</v>
      </c>
      <c r="K111" s="42">
        <v>32856</v>
      </c>
      <c r="L111" s="42">
        <v>0</v>
      </c>
      <c r="M111" s="2" t="s">
        <v>14</v>
      </c>
      <c r="N111" s="58" t="s">
        <v>196</v>
      </c>
    </row>
    <row r="112" spans="1:14" ht="47.25">
      <c r="A112" s="2">
        <v>9</v>
      </c>
      <c r="B112" s="3" t="s">
        <v>175</v>
      </c>
      <c r="C112" s="3" t="s">
        <v>176</v>
      </c>
      <c r="D112" s="3" t="s">
        <v>183</v>
      </c>
      <c r="E112" s="42">
        <v>9994</v>
      </c>
      <c r="F112" s="25">
        <v>100</v>
      </c>
      <c r="G112" s="42">
        <v>68602.9</v>
      </c>
      <c r="H112" s="42">
        <v>68602.9</v>
      </c>
      <c r="I112" s="42">
        <v>0</v>
      </c>
      <c r="J112" s="42">
        <v>91857</v>
      </c>
      <c r="K112" s="42">
        <v>91857</v>
      </c>
      <c r="L112" s="42">
        <v>0</v>
      </c>
      <c r="M112" s="2" t="s">
        <v>14</v>
      </c>
      <c r="N112" s="58" t="s">
        <v>196</v>
      </c>
    </row>
    <row r="113" spans="1:14" ht="47.25">
      <c r="A113" s="2">
        <v>10</v>
      </c>
      <c r="B113" s="3" t="s">
        <v>177</v>
      </c>
      <c r="C113" s="3" t="s">
        <v>178</v>
      </c>
      <c r="D113" s="3" t="s">
        <v>183</v>
      </c>
      <c r="E113" s="42">
        <v>5450.1</v>
      </c>
      <c r="F113" s="25">
        <v>100</v>
      </c>
      <c r="G113" s="42">
        <v>24422.7</v>
      </c>
      <c r="H113" s="42">
        <v>24422.7</v>
      </c>
      <c r="I113" s="42">
        <v>0</v>
      </c>
      <c r="J113" s="42">
        <v>29751</v>
      </c>
      <c r="K113" s="42">
        <v>29751</v>
      </c>
      <c r="L113" s="42">
        <v>0</v>
      </c>
      <c r="M113" s="2" t="s">
        <v>14</v>
      </c>
      <c r="N113" s="58" t="s">
        <v>196</v>
      </c>
    </row>
    <row r="114" spans="1:14" ht="47.25">
      <c r="A114" s="2">
        <v>11</v>
      </c>
      <c r="B114" s="3" t="s">
        <v>179</v>
      </c>
      <c r="C114" s="3" t="s">
        <v>179</v>
      </c>
      <c r="D114" s="3" t="s">
        <v>216</v>
      </c>
      <c r="E114" s="42">
        <v>7820</v>
      </c>
      <c r="F114" s="25">
        <v>100</v>
      </c>
      <c r="G114" s="42">
        <v>22486</v>
      </c>
      <c r="H114" s="42">
        <v>22486</v>
      </c>
      <c r="I114" s="42">
        <v>0</v>
      </c>
      <c r="J114" s="42">
        <v>28785</v>
      </c>
      <c r="K114" s="42">
        <v>28785</v>
      </c>
      <c r="L114" s="42">
        <v>0</v>
      </c>
      <c r="M114" s="2" t="s">
        <v>14</v>
      </c>
      <c r="N114" s="58" t="s">
        <v>196</v>
      </c>
    </row>
    <row r="115" spans="1:14" ht="47.25">
      <c r="A115" s="2">
        <v>12</v>
      </c>
      <c r="B115" s="3" t="s">
        <v>180</v>
      </c>
      <c r="C115" s="3" t="s">
        <v>180</v>
      </c>
      <c r="D115" s="3" t="s">
        <v>216</v>
      </c>
      <c r="E115" s="42">
        <v>1639</v>
      </c>
      <c r="F115" s="25">
        <v>100</v>
      </c>
      <c r="G115" s="42">
        <v>26087.9</v>
      </c>
      <c r="H115" s="42">
        <v>26087.9</v>
      </c>
      <c r="I115" s="42">
        <v>0</v>
      </c>
      <c r="J115" s="42">
        <v>30405</v>
      </c>
      <c r="K115" s="42">
        <v>30405</v>
      </c>
      <c r="L115" s="42">
        <v>0</v>
      </c>
      <c r="M115" s="2" t="s">
        <v>14</v>
      </c>
      <c r="N115" s="58" t="s">
        <v>196</v>
      </c>
    </row>
    <row r="116" spans="1:14" ht="31.5">
      <c r="A116" s="2">
        <v>13</v>
      </c>
      <c r="B116" s="3" t="s">
        <v>181</v>
      </c>
      <c r="C116" s="3" t="s">
        <v>181</v>
      </c>
      <c r="D116" s="3" t="s">
        <v>216</v>
      </c>
      <c r="E116" s="42">
        <v>2204</v>
      </c>
      <c r="F116" s="25">
        <v>100</v>
      </c>
      <c r="G116" s="42">
        <v>6655</v>
      </c>
      <c r="H116" s="42">
        <v>6655</v>
      </c>
      <c r="I116" s="42">
        <v>0</v>
      </c>
      <c r="J116" s="42">
        <v>8029</v>
      </c>
      <c r="K116" s="42">
        <v>8029</v>
      </c>
      <c r="L116" s="42">
        <v>0</v>
      </c>
      <c r="M116" s="2" t="s">
        <v>14</v>
      </c>
      <c r="N116" s="2" t="s">
        <v>14</v>
      </c>
    </row>
    <row r="117" spans="1:14" ht="15">
      <c r="A117" s="1">
        <v>1</v>
      </c>
      <c r="B117" s="72" t="s">
        <v>156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75.75" customHeight="1">
      <c r="A118" s="19">
        <v>1</v>
      </c>
      <c r="B118" s="22" t="s">
        <v>153</v>
      </c>
      <c r="C118" s="22" t="s">
        <v>154</v>
      </c>
      <c r="D118" s="3" t="s">
        <v>216</v>
      </c>
      <c r="E118" s="35" t="s">
        <v>155</v>
      </c>
      <c r="F118" s="35"/>
      <c r="G118" s="36">
        <v>17785</v>
      </c>
      <c r="H118" s="37">
        <v>17785</v>
      </c>
      <c r="I118" s="37">
        <f>H118-G118</f>
        <v>0</v>
      </c>
      <c r="J118" s="38">
        <v>20534</v>
      </c>
      <c r="K118" s="37">
        <v>20587</v>
      </c>
      <c r="L118" s="37">
        <f>K118-J118</f>
        <v>53</v>
      </c>
      <c r="M118" s="19" t="s">
        <v>14</v>
      </c>
      <c r="N118" s="58" t="s">
        <v>196</v>
      </c>
    </row>
    <row r="119" spans="1:14" ht="15">
      <c r="A119" s="1">
        <v>10</v>
      </c>
      <c r="B119" s="72" t="s">
        <v>102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94.5">
      <c r="A120" s="2">
        <v>1</v>
      </c>
      <c r="B120" s="58" t="s">
        <v>91</v>
      </c>
      <c r="C120" s="58" t="s">
        <v>92</v>
      </c>
      <c r="D120" s="3" t="s">
        <v>215</v>
      </c>
      <c r="E120" s="25">
        <v>0</v>
      </c>
      <c r="F120" s="33">
        <v>1</v>
      </c>
      <c r="G120" s="25">
        <v>14754</v>
      </c>
      <c r="H120" s="25">
        <v>14754</v>
      </c>
      <c r="I120" s="25">
        <v>0</v>
      </c>
      <c r="J120" s="25">
        <v>20560</v>
      </c>
      <c r="K120" s="25">
        <v>21456</v>
      </c>
      <c r="L120" s="25">
        <v>-896</v>
      </c>
      <c r="M120" s="2" t="s">
        <v>14</v>
      </c>
      <c r="N120" s="58" t="s">
        <v>196</v>
      </c>
    </row>
    <row r="121" spans="1:14" ht="94.5">
      <c r="A121" s="2">
        <v>2</v>
      </c>
      <c r="B121" s="58" t="s">
        <v>93</v>
      </c>
      <c r="C121" s="58" t="s">
        <v>92</v>
      </c>
      <c r="D121" s="58" t="s">
        <v>183</v>
      </c>
      <c r="E121" s="25">
        <v>0</v>
      </c>
      <c r="F121" s="33">
        <v>1</v>
      </c>
      <c r="G121" s="25">
        <v>58166</v>
      </c>
      <c r="H121" s="25">
        <v>58166</v>
      </c>
      <c r="I121" s="25">
        <v>0</v>
      </c>
      <c r="J121" s="25">
        <v>72676</v>
      </c>
      <c r="K121" s="25">
        <v>72676</v>
      </c>
      <c r="L121" s="25">
        <v>0</v>
      </c>
      <c r="M121" s="2" t="s">
        <v>14</v>
      </c>
      <c r="N121" s="58" t="s">
        <v>196</v>
      </c>
    </row>
    <row r="122" spans="1:14" ht="102.75" customHeight="1">
      <c r="A122" s="2">
        <v>3</v>
      </c>
      <c r="B122" s="58" t="s">
        <v>94</v>
      </c>
      <c r="C122" s="58" t="s">
        <v>92</v>
      </c>
      <c r="D122" s="58" t="s">
        <v>183</v>
      </c>
      <c r="E122" s="25">
        <v>0</v>
      </c>
      <c r="F122" s="33">
        <v>1</v>
      </c>
      <c r="G122" s="25">
        <v>57810</v>
      </c>
      <c r="H122" s="25">
        <v>57810</v>
      </c>
      <c r="I122" s="25">
        <v>0</v>
      </c>
      <c r="J122" s="25">
        <v>76579</v>
      </c>
      <c r="K122" s="25">
        <v>76579</v>
      </c>
      <c r="L122" s="25">
        <v>0</v>
      </c>
      <c r="M122" s="2" t="s">
        <v>14</v>
      </c>
      <c r="N122" s="58" t="s">
        <v>196</v>
      </c>
    </row>
    <row r="123" spans="1:14" ht="94.5">
      <c r="A123" s="2">
        <v>4</v>
      </c>
      <c r="B123" s="17" t="s">
        <v>95</v>
      </c>
      <c r="C123" s="17" t="s">
        <v>92</v>
      </c>
      <c r="D123" s="58" t="s">
        <v>183</v>
      </c>
      <c r="E123" s="31">
        <v>0</v>
      </c>
      <c r="F123" s="34">
        <v>1</v>
      </c>
      <c r="G123" s="31">
        <v>67717</v>
      </c>
      <c r="H123" s="31">
        <v>67717</v>
      </c>
      <c r="I123" s="31">
        <v>0</v>
      </c>
      <c r="J123" s="31">
        <v>42447</v>
      </c>
      <c r="K123" s="31">
        <v>42447</v>
      </c>
      <c r="L123" s="31">
        <v>0</v>
      </c>
      <c r="M123" s="2" t="s">
        <v>14</v>
      </c>
      <c r="N123" s="58" t="s">
        <v>196</v>
      </c>
    </row>
    <row r="124" spans="1:14" ht="94.5">
      <c r="A124" s="2">
        <v>5</v>
      </c>
      <c r="B124" s="58" t="s">
        <v>96</v>
      </c>
      <c r="C124" s="58" t="s">
        <v>92</v>
      </c>
      <c r="D124" s="58" t="s">
        <v>183</v>
      </c>
      <c r="E124" s="25">
        <v>0</v>
      </c>
      <c r="F124" s="33">
        <v>1</v>
      </c>
      <c r="G124" s="25">
        <v>17033</v>
      </c>
      <c r="H124" s="25">
        <v>17033</v>
      </c>
      <c r="I124" s="25">
        <v>0</v>
      </c>
      <c r="J124" s="25">
        <v>50421</v>
      </c>
      <c r="K124" s="25">
        <v>50421</v>
      </c>
      <c r="L124" s="25">
        <v>0</v>
      </c>
      <c r="M124" s="2" t="s">
        <v>14</v>
      </c>
      <c r="N124" s="58" t="s">
        <v>196</v>
      </c>
    </row>
    <row r="125" spans="1:14" ht="94.5">
      <c r="A125" s="2">
        <v>6</v>
      </c>
      <c r="B125" s="58" t="s">
        <v>97</v>
      </c>
      <c r="C125" s="58" t="s">
        <v>92</v>
      </c>
      <c r="D125" s="58" t="s">
        <v>183</v>
      </c>
      <c r="E125" s="25">
        <v>0</v>
      </c>
      <c r="F125" s="33">
        <v>1</v>
      </c>
      <c r="G125" s="25">
        <v>40952.6</v>
      </c>
      <c r="H125" s="25">
        <v>37608.1</v>
      </c>
      <c r="I125" s="25">
        <v>-3344.5</v>
      </c>
      <c r="J125" s="25">
        <v>40804.1</v>
      </c>
      <c r="K125" s="25">
        <v>40804.1</v>
      </c>
      <c r="L125" s="25">
        <v>0</v>
      </c>
      <c r="M125" s="2" t="s">
        <v>14</v>
      </c>
      <c r="N125" s="58" t="s">
        <v>196</v>
      </c>
    </row>
    <row r="126" spans="1:14" ht="94.5">
      <c r="A126" s="2">
        <v>7</v>
      </c>
      <c r="B126" s="58" t="s">
        <v>98</v>
      </c>
      <c r="C126" s="58" t="s">
        <v>92</v>
      </c>
      <c r="D126" s="58" t="s">
        <v>183</v>
      </c>
      <c r="E126" s="25">
        <v>0</v>
      </c>
      <c r="F126" s="33">
        <v>1</v>
      </c>
      <c r="G126" s="25">
        <v>43188.5</v>
      </c>
      <c r="H126" s="25">
        <v>43188.5</v>
      </c>
      <c r="I126" s="25">
        <v>0</v>
      </c>
      <c r="J126" s="25">
        <v>49586</v>
      </c>
      <c r="K126" s="25">
        <v>49586</v>
      </c>
      <c r="L126" s="25">
        <v>0</v>
      </c>
      <c r="M126" s="2" t="s">
        <v>14</v>
      </c>
      <c r="N126" s="58" t="s">
        <v>196</v>
      </c>
    </row>
    <row r="127" spans="1:14" ht="94.5">
      <c r="A127" s="2">
        <v>8</v>
      </c>
      <c r="B127" s="58" t="s">
        <v>99</v>
      </c>
      <c r="C127" s="58" t="s">
        <v>92</v>
      </c>
      <c r="D127" s="58" t="s">
        <v>183</v>
      </c>
      <c r="E127" s="25">
        <v>0</v>
      </c>
      <c r="F127" s="33">
        <v>1</v>
      </c>
      <c r="G127" s="25">
        <v>17254</v>
      </c>
      <c r="H127" s="25">
        <v>17253</v>
      </c>
      <c r="I127" s="25">
        <v>1.3</v>
      </c>
      <c r="J127" s="25">
        <v>20496</v>
      </c>
      <c r="K127" s="25">
        <v>20496</v>
      </c>
      <c r="L127" s="25">
        <v>0</v>
      </c>
      <c r="M127" s="2" t="s">
        <v>14</v>
      </c>
      <c r="N127" s="58" t="s">
        <v>196</v>
      </c>
    </row>
    <row r="128" spans="1:14" ht="94.5">
      <c r="A128" s="2">
        <v>9</v>
      </c>
      <c r="B128" s="58" t="s">
        <v>100</v>
      </c>
      <c r="C128" s="58" t="s">
        <v>92</v>
      </c>
      <c r="D128" s="3" t="s">
        <v>215</v>
      </c>
      <c r="E128" s="25">
        <v>0</v>
      </c>
      <c r="F128" s="33">
        <v>1</v>
      </c>
      <c r="G128" s="25">
        <v>49308</v>
      </c>
      <c r="H128" s="25">
        <v>49308</v>
      </c>
      <c r="I128" s="25">
        <v>0</v>
      </c>
      <c r="J128" s="25">
        <v>65402</v>
      </c>
      <c r="K128" s="25">
        <v>65402</v>
      </c>
      <c r="L128" s="25">
        <v>0</v>
      </c>
      <c r="M128" s="2" t="s">
        <v>14</v>
      </c>
      <c r="N128" s="58" t="s">
        <v>196</v>
      </c>
    </row>
    <row r="129" spans="1:14" ht="94.5">
      <c r="A129" s="2">
        <v>10</v>
      </c>
      <c r="B129" s="58" t="s">
        <v>101</v>
      </c>
      <c r="C129" s="58" t="s">
        <v>92</v>
      </c>
      <c r="D129" s="3" t="s">
        <v>215</v>
      </c>
      <c r="E129" s="25">
        <v>0</v>
      </c>
      <c r="F129" s="33">
        <v>1</v>
      </c>
      <c r="G129" s="25">
        <v>34844.3</v>
      </c>
      <c r="H129" s="25">
        <v>34894</v>
      </c>
      <c r="I129" s="25">
        <v>49.7</v>
      </c>
      <c r="J129" s="25">
        <v>40096.4</v>
      </c>
      <c r="K129" s="25">
        <v>39879</v>
      </c>
      <c r="L129" s="25">
        <v>-217.4</v>
      </c>
      <c r="M129" s="2" t="s">
        <v>14</v>
      </c>
      <c r="N129" s="58" t="s">
        <v>196</v>
      </c>
    </row>
    <row r="130" spans="1:14" ht="15">
      <c r="A130" s="1">
        <v>9</v>
      </c>
      <c r="B130" s="72" t="s">
        <v>25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94.5">
      <c r="A131" s="2">
        <v>1</v>
      </c>
      <c r="B131" s="58" t="s">
        <v>16</v>
      </c>
      <c r="C131" s="58" t="s">
        <v>16</v>
      </c>
      <c r="D131" s="58" t="s">
        <v>183</v>
      </c>
      <c r="E131" s="25"/>
      <c r="F131" s="25"/>
      <c r="G131" s="25">
        <v>55553</v>
      </c>
      <c r="H131" s="25">
        <v>55553</v>
      </c>
      <c r="I131" s="25">
        <v>0</v>
      </c>
      <c r="J131" s="32">
        <v>69294</v>
      </c>
      <c r="K131" s="32">
        <v>69294</v>
      </c>
      <c r="L131" s="25">
        <v>0</v>
      </c>
      <c r="M131" s="2" t="s">
        <v>15</v>
      </c>
      <c r="N131" s="58" t="s">
        <v>196</v>
      </c>
    </row>
    <row r="132" spans="1:14" ht="78.75">
      <c r="A132" s="2">
        <v>2</v>
      </c>
      <c r="B132" s="58" t="s">
        <v>17</v>
      </c>
      <c r="C132" s="58" t="s">
        <v>17</v>
      </c>
      <c r="D132" s="58" t="s">
        <v>183</v>
      </c>
      <c r="E132" s="25"/>
      <c r="F132" s="25"/>
      <c r="G132" s="25">
        <v>18202</v>
      </c>
      <c r="H132" s="25">
        <v>18202</v>
      </c>
      <c r="I132" s="25">
        <v>0</v>
      </c>
      <c r="J132" s="25">
        <v>22276</v>
      </c>
      <c r="K132" s="25">
        <v>22276</v>
      </c>
      <c r="L132" s="25">
        <v>0</v>
      </c>
      <c r="M132" s="2" t="s">
        <v>15</v>
      </c>
      <c r="N132" s="58" t="s">
        <v>196</v>
      </c>
    </row>
    <row r="133" spans="1:14" ht="102.75" customHeight="1">
      <c r="A133" s="2">
        <v>3</v>
      </c>
      <c r="B133" s="58" t="s">
        <v>18</v>
      </c>
      <c r="C133" s="58" t="s">
        <v>18</v>
      </c>
      <c r="D133" s="58" t="s">
        <v>183</v>
      </c>
      <c r="E133" s="25"/>
      <c r="F133" s="25"/>
      <c r="G133" s="25">
        <v>13395</v>
      </c>
      <c r="H133" s="25">
        <v>13395</v>
      </c>
      <c r="I133" s="25">
        <v>0</v>
      </c>
      <c r="J133" s="25">
        <v>16139</v>
      </c>
      <c r="K133" s="25">
        <v>16139</v>
      </c>
      <c r="L133" s="25">
        <v>0</v>
      </c>
      <c r="M133" s="2" t="s">
        <v>15</v>
      </c>
      <c r="N133" s="58" t="s">
        <v>196</v>
      </c>
    </row>
    <row r="134" spans="1:14" ht="106.5" customHeight="1">
      <c r="A134" s="2">
        <v>4</v>
      </c>
      <c r="B134" s="58" t="s">
        <v>19</v>
      </c>
      <c r="C134" s="58" t="s">
        <v>19</v>
      </c>
      <c r="D134" s="58" t="s">
        <v>183</v>
      </c>
      <c r="E134" s="25"/>
      <c r="F134" s="25"/>
      <c r="G134" s="25">
        <v>35780</v>
      </c>
      <c r="H134" s="25">
        <v>35780</v>
      </c>
      <c r="I134" s="25">
        <v>0</v>
      </c>
      <c r="J134" s="25">
        <v>39405</v>
      </c>
      <c r="K134" s="25">
        <v>39405</v>
      </c>
      <c r="L134" s="25">
        <v>0</v>
      </c>
      <c r="M134" s="2" t="s">
        <v>15</v>
      </c>
      <c r="N134" s="58" t="s">
        <v>196</v>
      </c>
    </row>
    <row r="135" spans="1:14" ht="138" customHeight="1">
      <c r="A135" s="2">
        <v>5</v>
      </c>
      <c r="B135" s="58" t="s">
        <v>20</v>
      </c>
      <c r="C135" s="58" t="s">
        <v>85</v>
      </c>
      <c r="D135" s="58" t="s">
        <v>183</v>
      </c>
      <c r="E135" s="25"/>
      <c r="F135" s="25"/>
      <c r="G135" s="25">
        <v>18156</v>
      </c>
      <c r="H135" s="31">
        <v>18156</v>
      </c>
      <c r="I135" s="25">
        <v>0</v>
      </c>
      <c r="J135" s="25">
        <v>24736</v>
      </c>
      <c r="K135" s="25">
        <v>24736</v>
      </c>
      <c r="L135" s="25">
        <v>0</v>
      </c>
      <c r="M135" s="2" t="s">
        <v>15</v>
      </c>
      <c r="N135" s="58" t="s">
        <v>196</v>
      </c>
    </row>
    <row r="136" spans="1:14" ht="78.75">
      <c r="A136" s="2">
        <v>6</v>
      </c>
      <c r="B136" s="58" t="s">
        <v>21</v>
      </c>
      <c r="C136" s="58" t="s">
        <v>21</v>
      </c>
      <c r="D136" s="58" t="s">
        <v>183</v>
      </c>
      <c r="E136" s="25"/>
      <c r="F136" s="25"/>
      <c r="G136" s="25">
        <v>14665</v>
      </c>
      <c r="H136" s="25">
        <v>14665</v>
      </c>
      <c r="I136" s="25">
        <v>0</v>
      </c>
      <c r="J136" s="25">
        <v>18052</v>
      </c>
      <c r="K136" s="25">
        <v>18052</v>
      </c>
      <c r="L136" s="25">
        <v>0</v>
      </c>
      <c r="M136" s="2" t="s">
        <v>15</v>
      </c>
      <c r="N136" s="58" t="s">
        <v>196</v>
      </c>
    </row>
    <row r="137" spans="1:14" ht="94.5">
      <c r="A137" s="2">
        <v>7</v>
      </c>
      <c r="B137" s="58" t="s">
        <v>22</v>
      </c>
      <c r="C137" s="58" t="s">
        <v>22</v>
      </c>
      <c r="D137" s="58" t="s">
        <v>183</v>
      </c>
      <c r="E137" s="25"/>
      <c r="F137" s="25"/>
      <c r="G137" s="25">
        <v>14073</v>
      </c>
      <c r="H137" s="25">
        <v>14073</v>
      </c>
      <c r="I137" s="25">
        <v>0</v>
      </c>
      <c r="J137" s="25">
        <v>16676</v>
      </c>
      <c r="K137" s="25">
        <v>16676</v>
      </c>
      <c r="L137" s="25">
        <v>0</v>
      </c>
      <c r="M137" s="2" t="s">
        <v>15</v>
      </c>
      <c r="N137" s="58" t="s">
        <v>196</v>
      </c>
    </row>
    <row r="138" spans="1:14" ht="78.75">
      <c r="A138" s="2">
        <v>8</v>
      </c>
      <c r="B138" s="58" t="s">
        <v>23</v>
      </c>
      <c r="C138" s="58" t="s">
        <v>23</v>
      </c>
      <c r="D138" s="58" t="s">
        <v>183</v>
      </c>
      <c r="E138" s="25"/>
      <c r="F138" s="25"/>
      <c r="G138" s="25">
        <v>12803</v>
      </c>
      <c r="H138" s="25">
        <v>12803</v>
      </c>
      <c r="I138" s="25">
        <v>0</v>
      </c>
      <c r="J138" s="25">
        <v>15414</v>
      </c>
      <c r="K138" s="25">
        <v>15414</v>
      </c>
      <c r="L138" s="25">
        <v>0</v>
      </c>
      <c r="M138" s="2" t="s">
        <v>15</v>
      </c>
      <c r="N138" s="58" t="s">
        <v>196</v>
      </c>
    </row>
    <row r="139" spans="1:14" ht="78.75">
      <c r="A139" s="2">
        <v>9</v>
      </c>
      <c r="B139" s="58" t="s">
        <v>24</v>
      </c>
      <c r="C139" s="58" t="s">
        <v>24</v>
      </c>
      <c r="D139" s="58" t="s">
        <v>183</v>
      </c>
      <c r="E139" s="25"/>
      <c r="F139" s="25"/>
      <c r="G139" s="25">
        <v>12656</v>
      </c>
      <c r="H139" s="25">
        <v>12656</v>
      </c>
      <c r="I139" s="25">
        <v>0</v>
      </c>
      <c r="J139" s="25">
        <v>15425</v>
      </c>
      <c r="K139" s="25">
        <v>15425</v>
      </c>
      <c r="L139" s="25">
        <v>0</v>
      </c>
      <c r="M139" s="2" t="s">
        <v>15</v>
      </c>
      <c r="N139" s="58" t="s">
        <v>196</v>
      </c>
    </row>
    <row r="140" spans="1:14" ht="15">
      <c r="A140" s="1">
        <v>7</v>
      </c>
      <c r="B140" s="72" t="s">
        <v>26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47.25">
      <c r="A141" s="2">
        <v>1</v>
      </c>
      <c r="B141" s="58" t="s">
        <v>27</v>
      </c>
      <c r="C141" s="2"/>
      <c r="D141" s="58" t="s">
        <v>183</v>
      </c>
      <c r="E141" s="25">
        <v>0</v>
      </c>
      <c r="F141" s="25">
        <v>100</v>
      </c>
      <c r="G141" s="25">
        <v>4307</v>
      </c>
      <c r="H141" s="25">
        <v>4307</v>
      </c>
      <c r="I141" s="25">
        <v>0</v>
      </c>
      <c r="J141" s="25">
        <v>4959</v>
      </c>
      <c r="K141" s="25">
        <v>4959</v>
      </c>
      <c r="L141" s="25">
        <v>0</v>
      </c>
      <c r="M141" s="2" t="s">
        <v>15</v>
      </c>
      <c r="N141" s="58" t="s">
        <v>196</v>
      </c>
    </row>
    <row r="142" spans="1:14" ht="47.25">
      <c r="A142" s="2">
        <v>2</v>
      </c>
      <c r="B142" s="58" t="s">
        <v>28</v>
      </c>
      <c r="C142" s="58"/>
      <c r="D142" s="58" t="s">
        <v>183</v>
      </c>
      <c r="E142" s="25">
        <v>0</v>
      </c>
      <c r="F142" s="25">
        <v>100</v>
      </c>
      <c r="G142" s="25">
        <v>20825</v>
      </c>
      <c r="H142" s="25">
        <v>20825</v>
      </c>
      <c r="I142" s="25">
        <v>0</v>
      </c>
      <c r="J142" s="25">
        <v>21521</v>
      </c>
      <c r="K142" s="25">
        <v>21521</v>
      </c>
      <c r="L142" s="25">
        <v>0</v>
      </c>
      <c r="M142" s="2" t="s">
        <v>15</v>
      </c>
      <c r="N142" s="58" t="s">
        <v>196</v>
      </c>
    </row>
    <row r="143" spans="1:14" ht="47.25">
      <c r="A143" s="2">
        <v>3</v>
      </c>
      <c r="B143" s="58" t="s">
        <v>29</v>
      </c>
      <c r="C143" s="2"/>
      <c r="D143" s="58" t="s">
        <v>183</v>
      </c>
      <c r="E143" s="25">
        <v>0</v>
      </c>
      <c r="F143" s="25">
        <v>100</v>
      </c>
      <c r="G143" s="25">
        <v>31111</v>
      </c>
      <c r="H143" s="25">
        <v>31111</v>
      </c>
      <c r="I143" s="25">
        <v>0</v>
      </c>
      <c r="J143" s="25">
        <v>39428</v>
      </c>
      <c r="K143" s="25">
        <v>39428</v>
      </c>
      <c r="L143" s="25">
        <v>0</v>
      </c>
      <c r="M143" s="2" t="s">
        <v>15</v>
      </c>
      <c r="N143" s="58" t="s">
        <v>196</v>
      </c>
    </row>
    <row r="144" spans="1:16" ht="64.5" customHeight="1">
      <c r="A144" s="2">
        <v>4</v>
      </c>
      <c r="B144" s="2" t="s">
        <v>30</v>
      </c>
      <c r="C144" s="2"/>
      <c r="D144" s="58" t="s">
        <v>215</v>
      </c>
      <c r="E144" s="25">
        <v>0</v>
      </c>
      <c r="F144" s="25">
        <v>100</v>
      </c>
      <c r="G144" s="25">
        <v>23621</v>
      </c>
      <c r="H144" s="25">
        <v>23621</v>
      </c>
      <c r="I144" s="25">
        <v>0</v>
      </c>
      <c r="J144" s="25">
        <v>26241</v>
      </c>
      <c r="K144" s="25">
        <v>26241</v>
      </c>
      <c r="L144" s="25">
        <v>0</v>
      </c>
      <c r="M144" s="2" t="s">
        <v>15</v>
      </c>
      <c r="N144" s="58" t="s">
        <v>196</v>
      </c>
      <c r="P144" s="6" t="s">
        <v>346</v>
      </c>
    </row>
    <row r="145" spans="1:14" ht="33.75" customHeight="1">
      <c r="A145" s="2">
        <v>5</v>
      </c>
      <c r="B145" s="58" t="s">
        <v>31</v>
      </c>
      <c r="C145" s="58"/>
      <c r="D145" s="58" t="s">
        <v>184</v>
      </c>
      <c r="E145" s="25">
        <v>0</v>
      </c>
      <c r="F145" s="25">
        <v>100</v>
      </c>
      <c r="G145" s="25">
        <v>20757.8</v>
      </c>
      <c r="H145" s="25">
        <v>20757.8</v>
      </c>
      <c r="I145" s="25">
        <v>0</v>
      </c>
      <c r="J145" s="25">
        <v>24078.8</v>
      </c>
      <c r="K145" s="25">
        <v>24078.8</v>
      </c>
      <c r="L145" s="25">
        <v>0</v>
      </c>
      <c r="M145" s="2" t="s">
        <v>15</v>
      </c>
      <c r="N145" s="58" t="s">
        <v>196</v>
      </c>
    </row>
    <row r="146" spans="1:14" ht="47.25">
      <c r="A146" s="2">
        <v>6</v>
      </c>
      <c r="B146" s="58" t="s">
        <v>32</v>
      </c>
      <c r="C146" s="2"/>
      <c r="D146" s="58" t="s">
        <v>184</v>
      </c>
      <c r="E146" s="25">
        <v>0</v>
      </c>
      <c r="F146" s="25">
        <v>100</v>
      </c>
      <c r="G146" s="25">
        <v>11553</v>
      </c>
      <c r="H146" s="25">
        <v>11553</v>
      </c>
      <c r="I146" s="25">
        <v>0</v>
      </c>
      <c r="J146" s="25">
        <v>14799</v>
      </c>
      <c r="K146" s="25">
        <v>14799</v>
      </c>
      <c r="L146" s="25">
        <v>0</v>
      </c>
      <c r="M146" s="2" t="s">
        <v>15</v>
      </c>
      <c r="N146" s="58" t="s">
        <v>196</v>
      </c>
    </row>
    <row r="147" spans="1:14" ht="31.5" customHeight="1">
      <c r="A147" s="2">
        <v>7</v>
      </c>
      <c r="B147" s="17" t="s">
        <v>33</v>
      </c>
      <c r="C147" s="2"/>
      <c r="D147" s="58" t="s">
        <v>215</v>
      </c>
      <c r="E147" s="31">
        <v>0</v>
      </c>
      <c r="F147" s="31">
        <v>100</v>
      </c>
      <c r="G147" s="31">
        <v>14216</v>
      </c>
      <c r="H147" s="31">
        <v>14216</v>
      </c>
      <c r="I147" s="31">
        <v>0</v>
      </c>
      <c r="J147" s="31">
        <v>16173</v>
      </c>
      <c r="K147" s="31">
        <v>16173</v>
      </c>
      <c r="L147" s="31">
        <v>0</v>
      </c>
      <c r="M147" s="2" t="s">
        <v>15</v>
      </c>
      <c r="N147" s="58" t="s">
        <v>196</v>
      </c>
    </row>
    <row r="148" spans="1:14" ht="15">
      <c r="A148" s="1">
        <v>8</v>
      </c>
      <c r="B148" s="72" t="s">
        <v>195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47.25">
      <c r="A149" s="23">
        <v>1</v>
      </c>
      <c r="B149" s="76" t="s">
        <v>186</v>
      </c>
      <c r="C149" s="117" t="s">
        <v>187</v>
      </c>
      <c r="D149" s="58" t="s">
        <v>183</v>
      </c>
      <c r="E149" s="28">
        <v>17909</v>
      </c>
      <c r="F149" s="28">
        <v>17909</v>
      </c>
      <c r="G149" s="28">
        <v>38379</v>
      </c>
      <c r="H149" s="28">
        <v>35243</v>
      </c>
      <c r="I149" s="30">
        <v>0</v>
      </c>
      <c r="J149" s="30">
        <v>46431</v>
      </c>
      <c r="K149" s="30">
        <v>48267</v>
      </c>
      <c r="L149" s="30">
        <v>1836</v>
      </c>
      <c r="M149" s="23" t="s">
        <v>14</v>
      </c>
      <c r="N149" s="58" t="s">
        <v>196</v>
      </c>
    </row>
    <row r="150" spans="1:14" ht="47.25">
      <c r="A150" s="23">
        <v>2</v>
      </c>
      <c r="B150" s="76" t="s">
        <v>188</v>
      </c>
      <c r="C150" s="117" t="s">
        <v>187</v>
      </c>
      <c r="D150" s="58" t="s">
        <v>183</v>
      </c>
      <c r="E150" s="29">
        <v>71623</v>
      </c>
      <c r="F150" s="29">
        <v>71623</v>
      </c>
      <c r="G150" s="28">
        <v>37153</v>
      </c>
      <c r="H150" s="28">
        <v>37153</v>
      </c>
      <c r="I150" s="30">
        <v>0</v>
      </c>
      <c r="J150" s="28">
        <v>48392</v>
      </c>
      <c r="K150" s="28">
        <v>48392</v>
      </c>
      <c r="L150" s="28">
        <v>0</v>
      </c>
      <c r="M150" s="23" t="s">
        <v>14</v>
      </c>
      <c r="N150" s="58" t="s">
        <v>196</v>
      </c>
    </row>
    <row r="151" spans="1:14" ht="47.25">
      <c r="A151" s="23">
        <v>3</v>
      </c>
      <c r="B151" s="76" t="s">
        <v>189</v>
      </c>
      <c r="C151" s="117" t="s">
        <v>187</v>
      </c>
      <c r="D151" s="58" t="s">
        <v>183</v>
      </c>
      <c r="E151" s="28">
        <v>7061</v>
      </c>
      <c r="F151" s="28">
        <v>7061</v>
      </c>
      <c r="G151" s="29">
        <v>50962</v>
      </c>
      <c r="H151" s="29">
        <v>50962</v>
      </c>
      <c r="I151" s="30">
        <v>0</v>
      </c>
      <c r="J151" s="28">
        <v>70931</v>
      </c>
      <c r="K151" s="28">
        <v>70931</v>
      </c>
      <c r="L151" s="28">
        <v>0</v>
      </c>
      <c r="M151" s="23" t="s">
        <v>14</v>
      </c>
      <c r="N151" s="58" t="s">
        <v>196</v>
      </c>
    </row>
    <row r="152" spans="1:14" ht="61.5" customHeight="1">
      <c r="A152" s="23">
        <v>4</v>
      </c>
      <c r="B152" s="76" t="s">
        <v>190</v>
      </c>
      <c r="C152" s="117" t="s">
        <v>187</v>
      </c>
      <c r="D152" s="58" t="s">
        <v>183</v>
      </c>
      <c r="E152" s="29">
        <v>5375</v>
      </c>
      <c r="F152" s="29">
        <v>5375</v>
      </c>
      <c r="G152" s="28">
        <v>20587</v>
      </c>
      <c r="H152" s="28">
        <v>20587</v>
      </c>
      <c r="I152" s="30">
        <v>0</v>
      </c>
      <c r="J152" s="28">
        <v>24021</v>
      </c>
      <c r="K152" s="28">
        <v>24021</v>
      </c>
      <c r="L152" s="28">
        <v>0</v>
      </c>
      <c r="M152" s="23" t="s">
        <v>14</v>
      </c>
      <c r="N152" s="58" t="s">
        <v>196</v>
      </c>
    </row>
    <row r="153" spans="1:14" ht="25.5" customHeight="1">
      <c r="A153" s="23">
        <v>5</v>
      </c>
      <c r="B153" s="76" t="s">
        <v>191</v>
      </c>
      <c r="C153" s="117" t="s">
        <v>187</v>
      </c>
      <c r="D153" s="58" t="s">
        <v>183</v>
      </c>
      <c r="E153" s="29">
        <v>5068</v>
      </c>
      <c r="F153" s="29">
        <v>5068</v>
      </c>
      <c r="G153" s="28">
        <v>18813</v>
      </c>
      <c r="H153" s="28">
        <v>18813</v>
      </c>
      <c r="I153" s="30">
        <v>0</v>
      </c>
      <c r="J153" s="28">
        <v>24517</v>
      </c>
      <c r="K153" s="28">
        <v>24517</v>
      </c>
      <c r="L153" s="28">
        <v>0</v>
      </c>
      <c r="M153" s="23" t="s">
        <v>14</v>
      </c>
      <c r="N153" s="58" t="s">
        <v>196</v>
      </c>
    </row>
    <row r="154" spans="1:14" ht="47.25">
      <c r="A154" s="23">
        <v>6</v>
      </c>
      <c r="B154" s="76" t="s">
        <v>192</v>
      </c>
      <c r="C154" s="117" t="s">
        <v>187</v>
      </c>
      <c r="D154" s="58" t="s">
        <v>183</v>
      </c>
      <c r="E154" s="28">
        <v>3367.9</v>
      </c>
      <c r="F154" s="28">
        <v>3367.9</v>
      </c>
      <c r="G154" s="28">
        <v>13593</v>
      </c>
      <c r="H154" s="28">
        <v>13593</v>
      </c>
      <c r="I154" s="30">
        <v>0</v>
      </c>
      <c r="J154" s="28">
        <v>21986</v>
      </c>
      <c r="K154" s="28">
        <v>21986</v>
      </c>
      <c r="L154" s="28">
        <v>0</v>
      </c>
      <c r="M154" s="23" t="s">
        <v>14</v>
      </c>
      <c r="N154" s="58" t="s">
        <v>196</v>
      </c>
    </row>
    <row r="155" spans="1:14" ht="47.25">
      <c r="A155" s="23">
        <v>7</v>
      </c>
      <c r="B155" s="76" t="s">
        <v>193</v>
      </c>
      <c r="C155" s="117" t="s">
        <v>187</v>
      </c>
      <c r="D155" s="58" t="s">
        <v>183</v>
      </c>
      <c r="E155" s="28">
        <v>4120</v>
      </c>
      <c r="F155" s="28">
        <v>4120</v>
      </c>
      <c r="G155" s="28">
        <v>21300</v>
      </c>
      <c r="H155" s="28">
        <v>21300</v>
      </c>
      <c r="I155" s="30">
        <v>0</v>
      </c>
      <c r="J155" s="28">
        <v>26944</v>
      </c>
      <c r="K155" s="28">
        <v>26944</v>
      </c>
      <c r="L155" s="28">
        <v>0</v>
      </c>
      <c r="M155" s="23" t="s">
        <v>14</v>
      </c>
      <c r="N155" s="58" t="s">
        <v>196</v>
      </c>
    </row>
    <row r="156" spans="1:14" ht="47.25">
      <c r="A156" s="23">
        <v>8</v>
      </c>
      <c r="B156" s="76" t="s">
        <v>194</v>
      </c>
      <c r="C156" s="117" t="s">
        <v>187</v>
      </c>
      <c r="D156" s="58" t="s">
        <v>183</v>
      </c>
      <c r="E156" s="29">
        <v>2956.9</v>
      </c>
      <c r="F156" s="29">
        <v>2956.9</v>
      </c>
      <c r="G156" s="29">
        <v>14621</v>
      </c>
      <c r="H156" s="29">
        <v>14621</v>
      </c>
      <c r="I156" s="30">
        <v>0</v>
      </c>
      <c r="J156" s="29">
        <v>18981</v>
      </c>
      <c r="K156" s="29">
        <v>18981</v>
      </c>
      <c r="L156" s="29">
        <v>0</v>
      </c>
      <c r="M156" s="24" t="s">
        <v>14</v>
      </c>
      <c r="N156" s="58" t="s">
        <v>196</v>
      </c>
    </row>
    <row r="157" spans="1:14" ht="15">
      <c r="A157" s="1">
        <v>6</v>
      </c>
      <c r="B157" s="57" t="s">
        <v>163</v>
      </c>
      <c r="C157" s="57"/>
      <c r="D157" s="57"/>
      <c r="E157" s="57"/>
      <c r="F157" s="57"/>
      <c r="G157" s="1"/>
      <c r="H157" s="1"/>
      <c r="I157" s="1"/>
      <c r="J157" s="1"/>
      <c r="K157" s="1"/>
      <c r="L157" s="1"/>
      <c r="M157" s="1"/>
      <c r="N157" s="1"/>
    </row>
    <row r="158" spans="1:14" ht="63">
      <c r="A158" s="58">
        <v>1</v>
      </c>
      <c r="B158" s="18" t="s">
        <v>157</v>
      </c>
      <c r="C158" s="18" t="s">
        <v>157</v>
      </c>
      <c r="D158" s="58" t="s">
        <v>215</v>
      </c>
      <c r="E158" s="58">
        <v>0</v>
      </c>
      <c r="F158" s="58">
        <v>32648</v>
      </c>
      <c r="G158" s="58">
        <v>31910.1</v>
      </c>
      <c r="H158" s="58">
        <v>32303</v>
      </c>
      <c r="I158" s="58">
        <v>392.9</v>
      </c>
      <c r="J158" s="58">
        <v>41730</v>
      </c>
      <c r="K158" s="58">
        <v>39548.3</v>
      </c>
      <c r="L158" s="58">
        <v>-2181.7</v>
      </c>
      <c r="M158" s="58" t="s">
        <v>14</v>
      </c>
      <c r="N158" s="58" t="s">
        <v>196</v>
      </c>
    </row>
    <row r="159" spans="1:14" ht="110.25">
      <c r="A159" s="58">
        <v>2</v>
      </c>
      <c r="B159" s="18" t="s">
        <v>158</v>
      </c>
      <c r="C159" s="18" t="s">
        <v>158</v>
      </c>
      <c r="D159" s="58" t="s">
        <v>215</v>
      </c>
      <c r="E159" s="58">
        <v>0</v>
      </c>
      <c r="F159" s="58">
        <v>26785</v>
      </c>
      <c r="G159" s="58">
        <v>24569.5</v>
      </c>
      <c r="H159" s="58">
        <v>24569.5</v>
      </c>
      <c r="I159" s="58">
        <v>0</v>
      </c>
      <c r="J159" s="58">
        <v>30094.7</v>
      </c>
      <c r="K159" s="58">
        <v>30094.7</v>
      </c>
      <c r="L159" s="58">
        <v>0</v>
      </c>
      <c r="M159" s="58" t="s">
        <v>14</v>
      </c>
      <c r="N159" s="58" t="s">
        <v>196</v>
      </c>
    </row>
    <row r="160" spans="1:14" ht="63">
      <c r="A160" s="58">
        <v>3</v>
      </c>
      <c r="B160" s="15" t="s">
        <v>159</v>
      </c>
      <c r="C160" s="15" t="s">
        <v>159</v>
      </c>
      <c r="D160" s="58" t="s">
        <v>215</v>
      </c>
      <c r="E160" s="58">
        <v>0</v>
      </c>
      <c r="F160" s="58">
        <v>30902</v>
      </c>
      <c r="G160" s="58">
        <v>39630.8</v>
      </c>
      <c r="H160" s="58">
        <v>39630.8</v>
      </c>
      <c r="I160" s="58">
        <v>0</v>
      </c>
      <c r="J160" s="58">
        <v>31054.3</v>
      </c>
      <c r="K160" s="58">
        <v>31054.3</v>
      </c>
      <c r="L160" s="58">
        <v>0</v>
      </c>
      <c r="M160" s="58" t="s">
        <v>14</v>
      </c>
      <c r="N160" s="58" t="s">
        <v>196</v>
      </c>
    </row>
    <row r="161" spans="1:14" ht="96" customHeight="1">
      <c r="A161" s="58">
        <v>4</v>
      </c>
      <c r="B161" s="15" t="s">
        <v>160</v>
      </c>
      <c r="C161" s="15" t="s">
        <v>160</v>
      </c>
      <c r="D161" s="58" t="s">
        <v>183</v>
      </c>
      <c r="E161" s="58">
        <v>0</v>
      </c>
      <c r="F161" s="58">
        <v>88312</v>
      </c>
      <c r="G161" s="58">
        <v>86169</v>
      </c>
      <c r="H161" s="58">
        <v>87518</v>
      </c>
      <c r="I161" s="58">
        <v>1349</v>
      </c>
      <c r="J161" s="58">
        <v>107698</v>
      </c>
      <c r="K161" s="58">
        <v>108886</v>
      </c>
      <c r="L161" s="58">
        <v>1188</v>
      </c>
      <c r="M161" s="58" t="s">
        <v>14</v>
      </c>
      <c r="N161" s="58" t="s">
        <v>196</v>
      </c>
    </row>
    <row r="162" spans="1:14" ht="110.25">
      <c r="A162" s="58">
        <v>5</v>
      </c>
      <c r="B162" s="15" t="s">
        <v>161</v>
      </c>
      <c r="C162" s="15" t="s">
        <v>161</v>
      </c>
      <c r="D162" s="58" t="s">
        <v>183</v>
      </c>
      <c r="E162" s="58">
        <v>0</v>
      </c>
      <c r="F162" s="58">
        <v>65219</v>
      </c>
      <c r="G162" s="58">
        <v>68182</v>
      </c>
      <c r="H162" s="58">
        <v>70180</v>
      </c>
      <c r="I162" s="58">
        <v>1998</v>
      </c>
      <c r="J162" s="58">
        <v>84940</v>
      </c>
      <c r="K162" s="58">
        <v>82942</v>
      </c>
      <c r="L162" s="58">
        <v>-1998</v>
      </c>
      <c r="M162" s="58" t="s">
        <v>14</v>
      </c>
      <c r="N162" s="58" t="s">
        <v>196</v>
      </c>
    </row>
    <row r="163" spans="1:14" ht="126">
      <c r="A163" s="58">
        <v>6</v>
      </c>
      <c r="B163" s="15" t="s">
        <v>162</v>
      </c>
      <c r="C163" s="15" t="s">
        <v>162</v>
      </c>
      <c r="D163" s="58" t="s">
        <v>183</v>
      </c>
      <c r="E163" s="58">
        <v>0</v>
      </c>
      <c r="F163" s="58">
        <v>57390</v>
      </c>
      <c r="G163" s="58">
        <v>42719.9</v>
      </c>
      <c r="H163" s="58">
        <v>45193.9</v>
      </c>
      <c r="I163" s="58">
        <v>2474</v>
      </c>
      <c r="J163" s="58">
        <v>75033.2</v>
      </c>
      <c r="K163" s="58">
        <v>75246.3</v>
      </c>
      <c r="L163" s="58">
        <v>213.1</v>
      </c>
      <c r="M163" s="58" t="s">
        <v>14</v>
      </c>
      <c r="N163" s="58" t="s">
        <v>196</v>
      </c>
    </row>
    <row r="164" spans="1:14" ht="15">
      <c r="A164" s="115">
        <f>A165</f>
        <v>5</v>
      </c>
      <c r="B164" s="114" t="s">
        <v>368</v>
      </c>
      <c r="C164" s="111"/>
      <c r="D164" s="111"/>
      <c r="E164" s="111"/>
      <c r="F164" s="111"/>
      <c r="G164" s="112"/>
      <c r="H164" s="112"/>
      <c r="I164" s="112"/>
      <c r="J164" s="112"/>
      <c r="K164" s="112"/>
      <c r="L164" s="112"/>
      <c r="M164" s="111"/>
      <c r="N164" s="113"/>
    </row>
    <row r="165" spans="1:14" ht="15">
      <c r="A165" s="1">
        <v>5</v>
      </c>
      <c r="B165" s="118" t="s">
        <v>347</v>
      </c>
      <c r="C165" s="119"/>
      <c r="D165" s="120"/>
      <c r="E165" s="75"/>
      <c r="F165" s="75"/>
      <c r="G165" s="1"/>
      <c r="H165" s="1"/>
      <c r="I165" s="1"/>
      <c r="J165" s="1"/>
      <c r="K165" s="1"/>
      <c r="L165" s="1"/>
      <c r="M165" s="75"/>
      <c r="N165" s="75"/>
    </row>
    <row r="166" spans="1:14" ht="66">
      <c r="A166" s="77">
        <v>1</v>
      </c>
      <c r="B166" s="78" t="s">
        <v>353</v>
      </c>
      <c r="C166" s="79" t="s">
        <v>354</v>
      </c>
      <c r="D166" s="79" t="s">
        <v>357</v>
      </c>
      <c r="E166" s="79"/>
      <c r="F166" s="80"/>
      <c r="G166" s="77"/>
      <c r="H166" s="77"/>
      <c r="I166" s="77"/>
      <c r="J166" s="77"/>
      <c r="K166" s="77"/>
      <c r="L166" s="77"/>
      <c r="M166" s="80"/>
      <c r="N166" s="81" t="s">
        <v>350</v>
      </c>
    </row>
    <row r="167" spans="1:14" ht="49.5">
      <c r="A167" s="77">
        <v>2</v>
      </c>
      <c r="B167" s="78" t="s">
        <v>355</v>
      </c>
      <c r="C167" s="79" t="s">
        <v>354</v>
      </c>
      <c r="D167" s="79" t="s">
        <v>357</v>
      </c>
      <c r="E167" s="79"/>
      <c r="F167" s="80"/>
      <c r="G167" s="77"/>
      <c r="H167" s="77"/>
      <c r="I167" s="77"/>
      <c r="J167" s="77"/>
      <c r="K167" s="77"/>
      <c r="L167" s="77"/>
      <c r="M167" s="80"/>
      <c r="N167" s="81" t="s">
        <v>349</v>
      </c>
    </row>
    <row r="168" spans="1:14" ht="165.75">
      <c r="A168" s="77">
        <v>3</v>
      </c>
      <c r="B168" s="78" t="s">
        <v>356</v>
      </c>
      <c r="C168" s="79" t="s">
        <v>354</v>
      </c>
      <c r="D168" s="79" t="s">
        <v>357</v>
      </c>
      <c r="E168" s="79"/>
      <c r="F168" s="80"/>
      <c r="G168" s="77"/>
      <c r="H168" s="77"/>
      <c r="I168" s="77"/>
      <c r="J168" s="77"/>
      <c r="K168" s="77"/>
      <c r="L168" s="77"/>
      <c r="M168" s="80"/>
      <c r="N168" s="81" t="s">
        <v>351</v>
      </c>
    </row>
    <row r="169" spans="1:14" ht="49.5">
      <c r="A169" s="77">
        <v>4</v>
      </c>
      <c r="B169" s="78" t="s">
        <v>358</v>
      </c>
      <c r="C169" s="79" t="s">
        <v>354</v>
      </c>
      <c r="D169" s="79" t="s">
        <v>357</v>
      </c>
      <c r="E169" s="82"/>
      <c r="F169" s="80"/>
      <c r="G169" s="77"/>
      <c r="H169" s="77"/>
      <c r="I169" s="77"/>
      <c r="J169" s="77"/>
      <c r="K169" s="77"/>
      <c r="L169" s="77"/>
      <c r="M169" s="80"/>
      <c r="N169" s="81" t="s">
        <v>352</v>
      </c>
    </row>
    <row r="170" spans="1:14" ht="111" customHeight="1">
      <c r="A170" s="77">
        <v>5</v>
      </c>
      <c r="B170" s="78" t="s">
        <v>359</v>
      </c>
      <c r="C170" s="79" t="s">
        <v>354</v>
      </c>
      <c r="D170" s="79" t="s">
        <v>357</v>
      </c>
      <c r="E170" s="79"/>
      <c r="F170" s="80"/>
      <c r="G170" s="77"/>
      <c r="H170" s="77"/>
      <c r="I170" s="77"/>
      <c r="J170" s="77"/>
      <c r="K170" s="77"/>
      <c r="L170" s="77"/>
      <c r="M170" s="80"/>
      <c r="N170" s="81" t="s">
        <v>348</v>
      </c>
    </row>
    <row r="171" spans="1:14" ht="15">
      <c r="A171" s="70">
        <f>SUM(A172,A182,A191,A193,A201,A204,A211,A216,A219,A221,A224,A232,A227,A237,A239,A241)</f>
        <v>56</v>
      </c>
      <c r="B171" s="125" t="s">
        <v>281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3"/>
    </row>
    <row r="172" spans="1:14" ht="15">
      <c r="A172" s="1">
        <v>10</v>
      </c>
      <c r="B172" s="72" t="s">
        <v>185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73.25">
      <c r="A173" s="58">
        <v>1</v>
      </c>
      <c r="B173" s="58" t="s">
        <v>218</v>
      </c>
      <c r="C173" s="58" t="s">
        <v>219</v>
      </c>
      <c r="D173" s="58" t="s">
        <v>220</v>
      </c>
      <c r="E173" s="74"/>
      <c r="F173" s="50"/>
      <c r="G173" s="40">
        <f>844060+14369</f>
        <v>858429</v>
      </c>
      <c r="H173" s="40">
        <v>791695</v>
      </c>
      <c r="I173" s="41">
        <f>H173-G173</f>
        <v>-66734</v>
      </c>
      <c r="J173" s="40">
        <v>1038722</v>
      </c>
      <c r="K173" s="40">
        <v>1030809</v>
      </c>
      <c r="L173" s="41">
        <f>K173-J173</f>
        <v>-7913</v>
      </c>
      <c r="M173" s="17" t="s">
        <v>221</v>
      </c>
      <c r="N173" s="17" t="s">
        <v>14</v>
      </c>
    </row>
    <row r="174" spans="1:14" ht="252">
      <c r="A174" s="58">
        <v>2</v>
      </c>
      <c r="B174" s="58" t="s">
        <v>222</v>
      </c>
      <c r="C174" s="58" t="s">
        <v>219</v>
      </c>
      <c r="D174" s="58" t="s">
        <v>223</v>
      </c>
      <c r="E174" s="74"/>
      <c r="F174" s="50"/>
      <c r="G174" s="40"/>
      <c r="H174" s="40"/>
      <c r="I174" s="41"/>
      <c r="J174" s="40"/>
      <c r="K174" s="40"/>
      <c r="L174" s="41"/>
      <c r="M174" s="58" t="s">
        <v>224</v>
      </c>
      <c r="N174" s="17" t="s">
        <v>14</v>
      </c>
    </row>
    <row r="175" spans="1:14" ht="84" customHeight="1">
      <c r="A175" s="58">
        <v>3</v>
      </c>
      <c r="B175" s="58" t="s">
        <v>225</v>
      </c>
      <c r="C175" s="58" t="s">
        <v>226</v>
      </c>
      <c r="D175" s="58" t="s">
        <v>227</v>
      </c>
      <c r="E175" s="74" t="s">
        <v>228</v>
      </c>
      <c r="F175" s="50" t="s">
        <v>228</v>
      </c>
      <c r="G175" s="40">
        <f>6663+26569</f>
        <v>33232</v>
      </c>
      <c r="H175" s="40">
        <f>27156</f>
        <v>27156</v>
      </c>
      <c r="I175" s="41">
        <f>H175-G175</f>
        <v>-6076</v>
      </c>
      <c r="J175" s="41">
        <v>28295</v>
      </c>
      <c r="K175" s="41">
        <f>27423+2236</f>
        <v>29659</v>
      </c>
      <c r="L175" s="41">
        <f>K175-J175</f>
        <v>1364</v>
      </c>
      <c r="M175" s="17" t="s">
        <v>14</v>
      </c>
      <c r="N175" s="17" t="s">
        <v>196</v>
      </c>
    </row>
    <row r="176" spans="1:14" ht="94.5">
      <c r="A176" s="58">
        <v>4</v>
      </c>
      <c r="B176" s="58" t="s">
        <v>229</v>
      </c>
      <c r="C176" s="58" t="s">
        <v>219</v>
      </c>
      <c r="D176" s="58" t="s">
        <v>230</v>
      </c>
      <c r="E176" s="74"/>
      <c r="F176" s="50"/>
      <c r="G176" s="40">
        <v>295898</v>
      </c>
      <c r="H176" s="40">
        <v>297610</v>
      </c>
      <c r="I176" s="40">
        <f>H176-G176</f>
        <v>1712</v>
      </c>
      <c r="J176" s="40">
        <v>285243</v>
      </c>
      <c r="K176" s="40">
        <v>277737</v>
      </c>
      <c r="L176" s="40">
        <f>K176-J176</f>
        <v>-7506</v>
      </c>
      <c r="M176" s="17" t="s">
        <v>14</v>
      </c>
      <c r="N176" s="17" t="s">
        <v>196</v>
      </c>
    </row>
    <row r="177" spans="1:14" ht="94.5">
      <c r="A177" s="58">
        <v>5</v>
      </c>
      <c r="B177" s="58" t="s">
        <v>231</v>
      </c>
      <c r="C177" s="58" t="s">
        <v>219</v>
      </c>
      <c r="D177" s="58" t="s">
        <v>232</v>
      </c>
      <c r="E177" s="74"/>
      <c r="F177" s="50"/>
      <c r="G177" s="40">
        <v>88219</v>
      </c>
      <c r="H177" s="40">
        <v>88317</v>
      </c>
      <c r="I177" s="40">
        <v>98</v>
      </c>
      <c r="J177" s="40">
        <v>98774</v>
      </c>
      <c r="K177" s="40">
        <v>98874</v>
      </c>
      <c r="L177" s="40">
        <v>100</v>
      </c>
      <c r="M177" s="17" t="s">
        <v>14</v>
      </c>
      <c r="N177" s="17" t="s">
        <v>196</v>
      </c>
    </row>
    <row r="178" spans="1:14" ht="110.25">
      <c r="A178" s="58">
        <v>6</v>
      </c>
      <c r="B178" s="58" t="s">
        <v>233</v>
      </c>
      <c r="C178" s="58" t="s">
        <v>234</v>
      </c>
      <c r="D178" s="58" t="s">
        <v>235</v>
      </c>
      <c r="E178" s="74"/>
      <c r="F178" s="50"/>
      <c r="G178" s="41">
        <v>45936</v>
      </c>
      <c r="H178" s="41">
        <v>40549</v>
      </c>
      <c r="I178" s="41">
        <v>-2575</v>
      </c>
      <c r="J178" s="41">
        <v>38999</v>
      </c>
      <c r="K178" s="41">
        <v>42199</v>
      </c>
      <c r="L178" s="41">
        <v>628</v>
      </c>
      <c r="M178" s="17" t="s">
        <v>14</v>
      </c>
      <c r="N178" s="17" t="s">
        <v>196</v>
      </c>
    </row>
    <row r="179" spans="1:14" ht="252">
      <c r="A179" s="58">
        <v>7</v>
      </c>
      <c r="B179" s="58" t="s">
        <v>236</v>
      </c>
      <c r="C179" s="58" t="s">
        <v>219</v>
      </c>
      <c r="D179" s="58" t="s">
        <v>237</v>
      </c>
      <c r="E179" s="74"/>
      <c r="F179" s="50"/>
      <c r="G179" s="41"/>
      <c r="H179" s="41"/>
      <c r="I179" s="41"/>
      <c r="J179" s="41"/>
      <c r="K179" s="41"/>
      <c r="L179" s="41"/>
      <c r="M179" s="17" t="s">
        <v>238</v>
      </c>
      <c r="N179" s="17" t="s">
        <v>14</v>
      </c>
    </row>
    <row r="180" spans="1:14" ht="173.25">
      <c r="A180" s="58">
        <v>8</v>
      </c>
      <c r="B180" s="58" t="s">
        <v>239</v>
      </c>
      <c r="C180" s="58" t="s">
        <v>219</v>
      </c>
      <c r="D180" s="58" t="s">
        <v>240</v>
      </c>
      <c r="E180" s="74" t="s">
        <v>228</v>
      </c>
      <c r="F180" s="50" t="s">
        <v>228</v>
      </c>
      <c r="G180" s="40">
        <v>5396687</v>
      </c>
      <c r="H180" s="40">
        <v>5341290</v>
      </c>
      <c r="I180" s="40">
        <f>H180-G180</f>
        <v>-55397</v>
      </c>
      <c r="J180" s="40"/>
      <c r="K180" s="40"/>
      <c r="L180" s="40"/>
      <c r="M180" s="17" t="s">
        <v>14</v>
      </c>
      <c r="N180" s="17" t="s">
        <v>196</v>
      </c>
    </row>
    <row r="181" spans="1:14" ht="126">
      <c r="A181" s="58">
        <v>9</v>
      </c>
      <c r="B181" s="58" t="s">
        <v>241</v>
      </c>
      <c r="C181" s="58" t="s">
        <v>242</v>
      </c>
      <c r="D181" s="58" t="s">
        <v>243</v>
      </c>
      <c r="E181" s="74"/>
      <c r="F181" s="50"/>
      <c r="G181" s="40">
        <v>151960.6</v>
      </c>
      <c r="H181" s="40">
        <v>151969</v>
      </c>
      <c r="I181" s="40">
        <v>-11448.4</v>
      </c>
      <c r="J181" s="40">
        <f>K181</f>
        <v>229439.3</v>
      </c>
      <c r="K181" s="40">
        <f>177153.3+52286</f>
        <v>229439.3</v>
      </c>
      <c r="L181" s="40">
        <f>K181-J181</f>
        <v>0</v>
      </c>
      <c r="M181" s="17" t="s">
        <v>244</v>
      </c>
      <c r="N181" s="17" t="s">
        <v>14</v>
      </c>
    </row>
    <row r="182" spans="1:14" ht="15">
      <c r="A182" s="1">
        <v>8</v>
      </c>
      <c r="B182" s="118" t="s">
        <v>84</v>
      </c>
      <c r="C182" s="119"/>
      <c r="D182" s="120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04" customHeight="1">
      <c r="A183" s="5">
        <v>1</v>
      </c>
      <c r="B183" s="13" t="s">
        <v>245</v>
      </c>
      <c r="C183" s="14" t="s">
        <v>246</v>
      </c>
      <c r="D183" s="15" t="s">
        <v>247</v>
      </c>
      <c r="E183" s="60">
        <v>235190</v>
      </c>
      <c r="F183" s="60">
        <v>235190</v>
      </c>
      <c r="G183" s="44">
        <v>3723641.09109</v>
      </c>
      <c r="H183" s="44">
        <v>4112918.61875</v>
      </c>
      <c r="I183" s="44">
        <v>275277.518</v>
      </c>
      <c r="J183" s="46">
        <v>4422427</v>
      </c>
      <c r="K183" s="46">
        <v>5102549.6</v>
      </c>
      <c r="L183" s="46">
        <f>K183-J183</f>
        <v>680122.5999999996</v>
      </c>
      <c r="M183" s="5" t="s">
        <v>14</v>
      </c>
      <c r="N183" s="17" t="s">
        <v>196</v>
      </c>
    </row>
    <row r="184" spans="1:14" ht="99" customHeight="1">
      <c r="A184" s="5">
        <v>2</v>
      </c>
      <c r="B184" s="13" t="s">
        <v>248</v>
      </c>
      <c r="C184" s="14" t="s">
        <v>249</v>
      </c>
      <c r="D184" s="15" t="s">
        <v>250</v>
      </c>
      <c r="E184" s="60">
        <v>1576738</v>
      </c>
      <c r="F184" s="60">
        <v>1576738</v>
      </c>
      <c r="G184" s="44">
        <v>1379965</v>
      </c>
      <c r="H184" s="44">
        <v>1355113.4</v>
      </c>
      <c r="I184" s="44">
        <v>24851.600000000093</v>
      </c>
      <c r="J184" s="46">
        <v>1586910</v>
      </c>
      <c r="K184" s="46">
        <v>1584781</v>
      </c>
      <c r="L184" s="46">
        <f>K184-J184</f>
        <v>-2129</v>
      </c>
      <c r="M184" s="5" t="s">
        <v>14</v>
      </c>
      <c r="N184" s="17" t="s">
        <v>196</v>
      </c>
    </row>
    <row r="185" spans="1:14" ht="126">
      <c r="A185" s="5">
        <v>3</v>
      </c>
      <c r="B185" s="13" t="s">
        <v>251</v>
      </c>
      <c r="C185" s="14"/>
      <c r="D185" s="15" t="s">
        <v>252</v>
      </c>
      <c r="E185" s="60"/>
      <c r="F185" s="44"/>
      <c r="G185" s="44"/>
      <c r="H185" s="44"/>
      <c r="I185" s="44"/>
      <c r="J185" s="46"/>
      <c r="K185" s="46"/>
      <c r="L185" s="46"/>
      <c r="M185" s="5" t="s">
        <v>14</v>
      </c>
      <c r="N185" s="17" t="s">
        <v>196</v>
      </c>
    </row>
    <row r="186" spans="1:14" ht="171" customHeight="1">
      <c r="A186" s="5">
        <v>4</v>
      </c>
      <c r="B186" s="13" t="s">
        <v>253</v>
      </c>
      <c r="C186" s="14"/>
      <c r="D186" s="15" t="s">
        <v>254</v>
      </c>
      <c r="E186" s="60"/>
      <c r="F186" s="44"/>
      <c r="G186" s="44"/>
      <c r="H186" s="44"/>
      <c r="I186" s="44"/>
      <c r="J186" s="46"/>
      <c r="K186" s="46"/>
      <c r="L186" s="46"/>
      <c r="M186" s="5" t="s">
        <v>14</v>
      </c>
      <c r="N186" s="17" t="s">
        <v>196</v>
      </c>
    </row>
    <row r="187" spans="1:14" ht="94.5">
      <c r="A187" s="5">
        <v>5</v>
      </c>
      <c r="B187" s="13" t="s">
        <v>255</v>
      </c>
      <c r="C187" s="14" t="s">
        <v>256</v>
      </c>
      <c r="D187" s="16" t="s">
        <v>257</v>
      </c>
      <c r="E187" s="47">
        <v>354290.4</v>
      </c>
      <c r="F187" s="47">
        <v>354290.4</v>
      </c>
      <c r="G187" s="44">
        <v>434107</v>
      </c>
      <c r="H187" s="44">
        <v>433390</v>
      </c>
      <c r="I187" s="44">
        <f>H187-G187</f>
        <v>-717</v>
      </c>
      <c r="J187" s="46">
        <v>665460</v>
      </c>
      <c r="K187" s="46">
        <v>659264</v>
      </c>
      <c r="L187" s="46">
        <f>K187-J187</f>
        <v>-6196</v>
      </c>
      <c r="M187" s="5" t="s">
        <v>14</v>
      </c>
      <c r="N187" s="17" t="s">
        <v>196</v>
      </c>
    </row>
    <row r="188" spans="1:14" ht="104.25" customHeight="1">
      <c r="A188" s="5">
        <v>6</v>
      </c>
      <c r="B188" s="13" t="s">
        <v>258</v>
      </c>
      <c r="C188" s="14" t="s">
        <v>259</v>
      </c>
      <c r="D188" s="16" t="s">
        <v>260</v>
      </c>
      <c r="E188" s="47">
        <v>250</v>
      </c>
      <c r="F188" s="47">
        <v>250</v>
      </c>
      <c r="G188" s="44">
        <v>10297</v>
      </c>
      <c r="H188" s="44">
        <v>5150</v>
      </c>
      <c r="I188" s="44">
        <v>-5147</v>
      </c>
      <c r="J188" s="46">
        <v>9696</v>
      </c>
      <c r="K188" s="46">
        <v>9752</v>
      </c>
      <c r="L188" s="46">
        <f>K188-J188</f>
        <v>56</v>
      </c>
      <c r="M188" s="5" t="s">
        <v>14</v>
      </c>
      <c r="N188" s="17" t="s">
        <v>196</v>
      </c>
    </row>
    <row r="189" spans="1:14" ht="78.75">
      <c r="A189" s="5">
        <v>7</v>
      </c>
      <c r="B189" s="13" t="s">
        <v>261</v>
      </c>
      <c r="C189" s="14" t="s">
        <v>262</v>
      </c>
      <c r="D189" s="16" t="s">
        <v>263</v>
      </c>
      <c r="E189" s="47">
        <v>180</v>
      </c>
      <c r="F189" s="47">
        <v>180</v>
      </c>
      <c r="G189" s="44">
        <v>107753</v>
      </c>
      <c r="H189" s="44">
        <v>137370</v>
      </c>
      <c r="I189" s="44">
        <v>20989</v>
      </c>
      <c r="J189" s="46">
        <v>131406</v>
      </c>
      <c r="K189" s="46">
        <v>131591</v>
      </c>
      <c r="L189" s="46">
        <f>K189-J189</f>
        <v>185</v>
      </c>
      <c r="M189" s="4" t="s">
        <v>364</v>
      </c>
      <c r="N189" s="5" t="s">
        <v>14</v>
      </c>
    </row>
    <row r="190" spans="1:14" ht="126">
      <c r="A190" s="5">
        <v>8</v>
      </c>
      <c r="B190" s="13" t="s">
        <v>264</v>
      </c>
      <c r="C190" s="14" t="s">
        <v>265</v>
      </c>
      <c r="D190" s="16" t="s">
        <v>266</v>
      </c>
      <c r="E190" s="47">
        <v>182696</v>
      </c>
      <c r="F190" s="61">
        <v>0.49</v>
      </c>
      <c r="G190" s="44">
        <v>117954</v>
      </c>
      <c r="H190" s="44">
        <v>117797</v>
      </c>
      <c r="I190" s="44">
        <v>-158</v>
      </c>
      <c r="J190" s="46">
        <v>161022</v>
      </c>
      <c r="K190" s="46">
        <v>164347</v>
      </c>
      <c r="L190" s="46">
        <f>K190-J190</f>
        <v>3325</v>
      </c>
      <c r="M190" s="5" t="s">
        <v>14</v>
      </c>
      <c r="N190" s="17" t="s">
        <v>196</v>
      </c>
    </row>
    <row r="191" spans="1:14" ht="15">
      <c r="A191" s="1">
        <v>1</v>
      </c>
      <c r="B191" s="118" t="s">
        <v>90</v>
      </c>
      <c r="C191" s="123"/>
      <c r="D191" s="1"/>
      <c r="E191" s="48"/>
      <c r="F191" s="48"/>
      <c r="G191" s="48"/>
      <c r="H191" s="48"/>
      <c r="I191" s="48"/>
      <c r="J191" s="48"/>
      <c r="K191" s="48"/>
      <c r="L191" s="48"/>
      <c r="M191" s="1"/>
      <c r="N191" s="1"/>
    </row>
    <row r="192" spans="1:14" ht="47.25">
      <c r="A192" s="2">
        <v>1</v>
      </c>
      <c r="B192" s="58" t="s">
        <v>267</v>
      </c>
      <c r="C192" s="58" t="s">
        <v>268</v>
      </c>
      <c r="D192" s="58" t="s">
        <v>269</v>
      </c>
      <c r="E192" s="49">
        <v>33527</v>
      </c>
      <c r="F192" s="49">
        <v>33527</v>
      </c>
      <c r="G192" s="49">
        <v>94459.7</v>
      </c>
      <c r="H192" s="49">
        <v>94600</v>
      </c>
      <c r="I192" s="49">
        <v>140.3</v>
      </c>
      <c r="J192" s="49">
        <v>69365.7</v>
      </c>
      <c r="K192" s="49">
        <v>69482</v>
      </c>
      <c r="L192" s="49">
        <v>116.3</v>
      </c>
      <c r="M192" s="2" t="s">
        <v>14</v>
      </c>
      <c r="N192" s="17" t="s">
        <v>196</v>
      </c>
    </row>
    <row r="193" spans="1:14" ht="15">
      <c r="A193" s="1">
        <v>7</v>
      </c>
      <c r="B193" s="118" t="s">
        <v>113</v>
      </c>
      <c r="C193" s="122"/>
      <c r="D193" s="116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7.5">
      <c r="A194" s="2">
        <v>1</v>
      </c>
      <c r="B194" s="58" t="s">
        <v>270</v>
      </c>
      <c r="C194" s="58" t="s">
        <v>103</v>
      </c>
      <c r="D194" s="58" t="s">
        <v>271</v>
      </c>
      <c r="E194" s="62">
        <v>113136</v>
      </c>
      <c r="F194" s="62">
        <v>113136</v>
      </c>
      <c r="G194" s="26">
        <v>66229</v>
      </c>
      <c r="H194" s="26">
        <v>68389</v>
      </c>
      <c r="I194" s="26">
        <v>2160</v>
      </c>
      <c r="J194" s="26">
        <v>90492</v>
      </c>
      <c r="K194" s="26">
        <v>97655</v>
      </c>
      <c r="L194" s="26">
        <v>7163</v>
      </c>
      <c r="M194" s="58" t="s">
        <v>272</v>
      </c>
      <c r="N194" s="2" t="s">
        <v>14</v>
      </c>
    </row>
    <row r="195" spans="1:14" ht="141.75">
      <c r="A195" s="2">
        <v>2</v>
      </c>
      <c r="B195" s="58" t="s">
        <v>273</v>
      </c>
      <c r="C195" s="58" t="s">
        <v>103</v>
      </c>
      <c r="D195" s="58" t="s">
        <v>274</v>
      </c>
      <c r="E195" s="26">
        <v>57087</v>
      </c>
      <c r="F195" s="26">
        <v>57087</v>
      </c>
      <c r="G195" s="26">
        <v>195142</v>
      </c>
      <c r="H195" s="26">
        <v>195150</v>
      </c>
      <c r="I195" s="26">
        <v>8</v>
      </c>
      <c r="J195" s="26">
        <v>331198</v>
      </c>
      <c r="K195" s="26">
        <v>331671</v>
      </c>
      <c r="L195" s="26">
        <v>143</v>
      </c>
      <c r="M195" s="58" t="s">
        <v>272</v>
      </c>
      <c r="N195" s="17" t="s">
        <v>14</v>
      </c>
    </row>
    <row r="196" spans="1:14" ht="94.5">
      <c r="A196" s="2">
        <v>3</v>
      </c>
      <c r="B196" s="58" t="s">
        <v>275</v>
      </c>
      <c r="C196" s="58" t="s">
        <v>103</v>
      </c>
      <c r="D196" s="58" t="s">
        <v>276</v>
      </c>
      <c r="E196" s="63">
        <v>25012.3</v>
      </c>
      <c r="F196" s="63">
        <v>25012.3</v>
      </c>
      <c r="G196" s="26">
        <v>16124</v>
      </c>
      <c r="H196" s="26">
        <v>16327</v>
      </c>
      <c r="I196" s="26">
        <v>203</v>
      </c>
      <c r="J196" s="26">
        <v>53517</v>
      </c>
      <c r="K196" s="63">
        <v>53686</v>
      </c>
      <c r="L196" s="26">
        <v>169</v>
      </c>
      <c r="M196" s="58" t="s">
        <v>272</v>
      </c>
      <c r="N196" s="2" t="s">
        <v>14</v>
      </c>
    </row>
    <row r="197" spans="1:14" ht="204.75">
      <c r="A197" s="2">
        <v>4</v>
      </c>
      <c r="B197" s="58" t="s">
        <v>277</v>
      </c>
      <c r="C197" s="58" t="s">
        <v>278</v>
      </c>
      <c r="D197" s="58" t="s">
        <v>279</v>
      </c>
      <c r="E197" s="63">
        <v>1650</v>
      </c>
      <c r="F197" s="26">
        <v>808.5</v>
      </c>
      <c r="G197" s="26">
        <v>6928</v>
      </c>
      <c r="H197" s="26">
        <v>5960</v>
      </c>
      <c r="I197" s="26">
        <v>-968</v>
      </c>
      <c r="J197" s="26">
        <v>6157</v>
      </c>
      <c r="K197" s="63">
        <v>6100</v>
      </c>
      <c r="L197" s="26">
        <v>-57</v>
      </c>
      <c r="M197" s="2" t="s">
        <v>14</v>
      </c>
      <c r="N197" s="17" t="s">
        <v>196</v>
      </c>
    </row>
    <row r="198" spans="1:14" ht="63">
      <c r="A198" s="2">
        <v>5</v>
      </c>
      <c r="B198" s="58" t="s">
        <v>280</v>
      </c>
      <c r="C198" s="58" t="s">
        <v>278</v>
      </c>
      <c r="D198" s="58" t="s">
        <v>281</v>
      </c>
      <c r="E198" s="26">
        <v>5039</v>
      </c>
      <c r="F198" s="26">
        <v>2469.4</v>
      </c>
      <c r="G198" s="26">
        <v>46018</v>
      </c>
      <c r="H198" s="26">
        <v>45076</v>
      </c>
      <c r="I198" s="26">
        <f>H198-G198</f>
        <v>-942</v>
      </c>
      <c r="J198" s="26">
        <v>66483.3</v>
      </c>
      <c r="K198" s="26">
        <v>62693.7</v>
      </c>
      <c r="L198" s="26">
        <f>K198-J198</f>
        <v>-3789.600000000006</v>
      </c>
      <c r="M198" s="2" t="s">
        <v>14</v>
      </c>
      <c r="N198" s="17" t="s">
        <v>196</v>
      </c>
    </row>
    <row r="199" spans="1:14" ht="47.25">
      <c r="A199" s="2">
        <v>6</v>
      </c>
      <c r="B199" s="58" t="s">
        <v>282</v>
      </c>
      <c r="C199" s="58" t="s">
        <v>103</v>
      </c>
      <c r="D199" s="58" t="s">
        <v>363</v>
      </c>
      <c r="E199" s="26">
        <v>62710</v>
      </c>
      <c r="F199" s="26">
        <v>62710</v>
      </c>
      <c r="G199" s="26">
        <v>6245</v>
      </c>
      <c r="H199" s="26">
        <v>4624</v>
      </c>
      <c r="I199" s="26">
        <v>1621</v>
      </c>
      <c r="J199" s="26">
        <v>1269</v>
      </c>
      <c r="K199" s="26">
        <v>1196</v>
      </c>
      <c r="L199" s="26">
        <v>-73</v>
      </c>
      <c r="M199" s="2" t="s">
        <v>14</v>
      </c>
      <c r="N199" s="17" t="s">
        <v>196</v>
      </c>
    </row>
    <row r="200" spans="1:14" ht="47.25">
      <c r="A200" s="2">
        <v>7</v>
      </c>
      <c r="B200" s="58" t="s">
        <v>283</v>
      </c>
      <c r="C200" s="58" t="s">
        <v>103</v>
      </c>
      <c r="D200" s="58" t="s">
        <v>363</v>
      </c>
      <c r="E200" s="26">
        <v>72515</v>
      </c>
      <c r="F200" s="26">
        <v>72515</v>
      </c>
      <c r="G200" s="26">
        <v>108435.94</v>
      </c>
      <c r="H200" s="26">
        <v>105355.37</v>
      </c>
      <c r="I200" s="26">
        <v>-3080.57</v>
      </c>
      <c r="J200" s="26">
        <v>115017.97</v>
      </c>
      <c r="K200" s="26">
        <v>107429.08</v>
      </c>
      <c r="L200" s="26">
        <v>-7588.89</v>
      </c>
      <c r="M200" s="2" t="s">
        <v>14</v>
      </c>
      <c r="N200" s="17" t="s">
        <v>196</v>
      </c>
    </row>
    <row r="201" spans="1:14" ht="15">
      <c r="A201" s="1">
        <v>2</v>
      </c>
      <c r="B201" s="118" t="s">
        <v>285</v>
      </c>
      <c r="C201" s="12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47.25">
      <c r="A202" s="77">
        <v>1</v>
      </c>
      <c r="B202" s="79" t="s">
        <v>286</v>
      </c>
      <c r="C202" s="58" t="s">
        <v>367</v>
      </c>
      <c r="D202" s="79" t="s">
        <v>361</v>
      </c>
      <c r="E202" s="92">
        <v>44519</v>
      </c>
      <c r="F202" s="96">
        <v>1</v>
      </c>
      <c r="G202" s="92">
        <v>67522</v>
      </c>
      <c r="H202" s="92">
        <v>55125</v>
      </c>
      <c r="I202" s="92">
        <f>H202-G202</f>
        <v>-12397</v>
      </c>
      <c r="J202" s="92">
        <v>63615</v>
      </c>
      <c r="K202" s="92">
        <v>61673</v>
      </c>
      <c r="L202" s="92">
        <f>K202-J202</f>
        <v>-1942</v>
      </c>
      <c r="M202" s="77" t="s">
        <v>14</v>
      </c>
      <c r="N202" s="79" t="s">
        <v>196</v>
      </c>
    </row>
    <row r="203" spans="1:14" ht="47.25">
      <c r="A203" s="77">
        <v>2</v>
      </c>
      <c r="B203" s="79" t="s">
        <v>287</v>
      </c>
      <c r="C203" s="58" t="s">
        <v>367</v>
      </c>
      <c r="D203" s="79" t="s">
        <v>284</v>
      </c>
      <c r="E203" s="92">
        <v>29717</v>
      </c>
      <c r="F203" s="96">
        <v>1</v>
      </c>
      <c r="G203" s="92">
        <v>29489</v>
      </c>
      <c r="H203" s="92">
        <v>37787</v>
      </c>
      <c r="I203" s="92">
        <f aca="true" t="shared" si="6" ref="I203">H203-G203</f>
        <v>8298</v>
      </c>
      <c r="J203" s="92">
        <v>40171</v>
      </c>
      <c r="K203" s="92">
        <v>37882</v>
      </c>
      <c r="L203" s="92">
        <f aca="true" t="shared" si="7" ref="L203">K203-J203</f>
        <v>-2289</v>
      </c>
      <c r="M203" s="77" t="s">
        <v>14</v>
      </c>
      <c r="N203" s="79" t="s">
        <v>196</v>
      </c>
    </row>
    <row r="204" spans="1:14" ht="15">
      <c r="A204" s="1">
        <v>6</v>
      </c>
      <c r="B204" s="118" t="s">
        <v>182</v>
      </c>
      <c r="C204" s="12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47.25">
      <c r="A205" s="77">
        <v>1</v>
      </c>
      <c r="B205" s="79" t="s">
        <v>288</v>
      </c>
      <c r="C205" s="79" t="s">
        <v>288</v>
      </c>
      <c r="D205" s="79" t="s">
        <v>289</v>
      </c>
      <c r="E205" s="110">
        <v>39554</v>
      </c>
      <c r="F205" s="92">
        <v>100</v>
      </c>
      <c r="G205" s="110">
        <v>69195</v>
      </c>
      <c r="H205" s="110">
        <v>68494</v>
      </c>
      <c r="I205" s="110">
        <v>-701</v>
      </c>
      <c r="J205" s="110">
        <v>57595</v>
      </c>
      <c r="K205" s="110">
        <v>52770</v>
      </c>
      <c r="L205" s="110">
        <v>-4825</v>
      </c>
      <c r="M205" s="77" t="s">
        <v>14</v>
      </c>
      <c r="N205" s="79" t="s">
        <v>196</v>
      </c>
    </row>
    <row r="206" spans="1:14" ht="47.25">
      <c r="A206" s="77">
        <v>2</v>
      </c>
      <c r="B206" s="79" t="s">
        <v>290</v>
      </c>
      <c r="C206" s="79" t="s">
        <v>290</v>
      </c>
      <c r="D206" s="79" t="s">
        <v>291</v>
      </c>
      <c r="E206" s="110">
        <v>79080</v>
      </c>
      <c r="F206" s="92">
        <v>100</v>
      </c>
      <c r="G206" s="110">
        <v>9926</v>
      </c>
      <c r="H206" s="110">
        <v>3556</v>
      </c>
      <c r="I206" s="110">
        <v>-6370</v>
      </c>
      <c r="J206" s="110">
        <v>10120</v>
      </c>
      <c r="K206" s="110">
        <v>3535</v>
      </c>
      <c r="L206" s="110">
        <v>-6585</v>
      </c>
      <c r="M206" s="77" t="s">
        <v>14</v>
      </c>
      <c r="N206" s="79" t="s">
        <v>196</v>
      </c>
    </row>
    <row r="207" spans="1:14" ht="47.25">
      <c r="A207" s="77">
        <v>3</v>
      </c>
      <c r="B207" s="79" t="s">
        <v>292</v>
      </c>
      <c r="C207" s="79" t="s">
        <v>292</v>
      </c>
      <c r="D207" s="79" t="s">
        <v>291</v>
      </c>
      <c r="E207" s="110">
        <v>213000</v>
      </c>
      <c r="F207" s="92">
        <v>100</v>
      </c>
      <c r="G207" s="110">
        <v>36193</v>
      </c>
      <c r="H207" s="110">
        <v>32880</v>
      </c>
      <c r="I207" s="110">
        <v>-3313</v>
      </c>
      <c r="J207" s="110">
        <v>38237</v>
      </c>
      <c r="K207" s="110">
        <v>35445</v>
      </c>
      <c r="L207" s="110">
        <v>-2792</v>
      </c>
      <c r="M207" s="77" t="s">
        <v>14</v>
      </c>
      <c r="N207" s="79" t="s">
        <v>196</v>
      </c>
    </row>
    <row r="208" spans="1:14" ht="47.25">
      <c r="A208" s="77">
        <v>4</v>
      </c>
      <c r="B208" s="79" t="s">
        <v>293</v>
      </c>
      <c r="C208" s="79" t="s">
        <v>293</v>
      </c>
      <c r="D208" s="79" t="s">
        <v>291</v>
      </c>
      <c r="E208" s="110">
        <v>1161</v>
      </c>
      <c r="F208" s="92">
        <v>100</v>
      </c>
      <c r="G208" s="110">
        <v>6813</v>
      </c>
      <c r="H208" s="110">
        <v>4063</v>
      </c>
      <c r="I208" s="110">
        <v>-2750</v>
      </c>
      <c r="J208" s="110">
        <v>5214</v>
      </c>
      <c r="K208" s="110">
        <v>4441</v>
      </c>
      <c r="L208" s="110">
        <v>-773</v>
      </c>
      <c r="M208" s="77" t="s">
        <v>14</v>
      </c>
      <c r="N208" s="79" t="s">
        <v>196</v>
      </c>
    </row>
    <row r="209" spans="1:14" ht="47.25">
      <c r="A209" s="77">
        <v>5</v>
      </c>
      <c r="B209" s="79" t="s">
        <v>294</v>
      </c>
      <c r="C209" s="79" t="s">
        <v>294</v>
      </c>
      <c r="D209" s="79" t="s">
        <v>291</v>
      </c>
      <c r="E209" s="110">
        <v>200</v>
      </c>
      <c r="F209" s="92">
        <v>100</v>
      </c>
      <c r="G209" s="110">
        <v>5894.2</v>
      </c>
      <c r="H209" s="110">
        <v>5878.6</v>
      </c>
      <c r="I209" s="110">
        <v>-15.6</v>
      </c>
      <c r="J209" s="110">
        <v>6471</v>
      </c>
      <c r="K209" s="110">
        <v>5861</v>
      </c>
      <c r="L209" s="110">
        <v>-610</v>
      </c>
      <c r="M209" s="77" t="s">
        <v>14</v>
      </c>
      <c r="N209" s="79" t="s">
        <v>196</v>
      </c>
    </row>
    <row r="210" spans="1:14" ht="47.25">
      <c r="A210" s="77">
        <v>6</v>
      </c>
      <c r="B210" s="79" t="s">
        <v>295</v>
      </c>
      <c r="C210" s="79" t="s">
        <v>295</v>
      </c>
      <c r="D210" s="79" t="s">
        <v>296</v>
      </c>
      <c r="E210" s="110">
        <v>23872</v>
      </c>
      <c r="F210" s="92">
        <v>100</v>
      </c>
      <c r="G210" s="110">
        <v>357078</v>
      </c>
      <c r="H210" s="110">
        <v>348104</v>
      </c>
      <c r="I210" s="110">
        <v>-8974</v>
      </c>
      <c r="J210" s="110">
        <v>324733</v>
      </c>
      <c r="K210" s="110">
        <v>278629</v>
      </c>
      <c r="L210" s="110">
        <v>-46104</v>
      </c>
      <c r="M210" s="77" t="s">
        <v>14</v>
      </c>
      <c r="N210" s="79" t="s">
        <v>196</v>
      </c>
    </row>
    <row r="211" spans="1:14" ht="15">
      <c r="A211" s="1">
        <v>4</v>
      </c>
      <c r="B211" s="118" t="s">
        <v>156</v>
      </c>
      <c r="C211" s="12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63">
      <c r="A212" s="84">
        <v>1</v>
      </c>
      <c r="B212" s="97" t="s">
        <v>297</v>
      </c>
      <c r="C212" s="97" t="s">
        <v>297</v>
      </c>
      <c r="D212" s="83" t="s">
        <v>362</v>
      </c>
      <c r="E212" s="98" t="s">
        <v>298</v>
      </c>
      <c r="F212" s="99">
        <v>103723</v>
      </c>
      <c r="G212" s="99">
        <v>80481.51</v>
      </c>
      <c r="H212" s="100">
        <v>77464.87</v>
      </c>
      <c r="I212" s="100">
        <f>H212-G212</f>
        <v>-3016.6399999999994</v>
      </c>
      <c r="J212" s="101">
        <v>88981</v>
      </c>
      <c r="K212" s="100">
        <v>82938</v>
      </c>
      <c r="L212" s="100">
        <f>K212-J212</f>
        <v>-6043</v>
      </c>
      <c r="M212" s="84" t="s">
        <v>14</v>
      </c>
      <c r="N212" s="79" t="s">
        <v>196</v>
      </c>
    </row>
    <row r="213" spans="1:14" ht="63">
      <c r="A213" s="77">
        <v>2</v>
      </c>
      <c r="B213" s="79" t="s">
        <v>299</v>
      </c>
      <c r="C213" s="79" t="s">
        <v>299</v>
      </c>
      <c r="D213" s="83" t="s">
        <v>361</v>
      </c>
      <c r="E213" s="102" t="s">
        <v>300</v>
      </c>
      <c r="F213" s="103">
        <v>102233</v>
      </c>
      <c r="G213" s="104">
        <v>99291</v>
      </c>
      <c r="H213" s="104">
        <v>97289.3</v>
      </c>
      <c r="I213" s="104">
        <f>H213-G213</f>
        <v>-2001.699999999997</v>
      </c>
      <c r="J213" s="104">
        <v>112585.6</v>
      </c>
      <c r="K213" s="104">
        <v>130721.9</v>
      </c>
      <c r="L213" s="104">
        <f>K213-J213</f>
        <v>18136.29999999999</v>
      </c>
      <c r="M213" s="84" t="s">
        <v>14</v>
      </c>
      <c r="N213" s="79" t="s">
        <v>196</v>
      </c>
    </row>
    <row r="214" spans="1:14" ht="63">
      <c r="A214" s="84">
        <v>3</v>
      </c>
      <c r="B214" s="97" t="s">
        <v>153</v>
      </c>
      <c r="C214" s="97" t="s">
        <v>154</v>
      </c>
      <c r="D214" s="83" t="s">
        <v>215</v>
      </c>
      <c r="E214" s="98" t="s">
        <v>155</v>
      </c>
      <c r="F214" s="98"/>
      <c r="G214" s="99">
        <v>17785</v>
      </c>
      <c r="H214" s="100">
        <v>17785</v>
      </c>
      <c r="I214" s="100">
        <f>H214-G214</f>
        <v>0</v>
      </c>
      <c r="J214" s="101">
        <v>20534</v>
      </c>
      <c r="K214" s="100">
        <v>20587</v>
      </c>
      <c r="L214" s="100">
        <f>K214-J214</f>
        <v>53</v>
      </c>
      <c r="M214" s="84" t="s">
        <v>14</v>
      </c>
      <c r="N214" s="79" t="s">
        <v>301</v>
      </c>
    </row>
    <row r="215" spans="1:14" ht="63">
      <c r="A215" s="105">
        <v>4</v>
      </c>
      <c r="B215" s="106" t="s">
        <v>302</v>
      </c>
      <c r="C215" s="106" t="s">
        <v>303</v>
      </c>
      <c r="D215" s="107" t="s">
        <v>321</v>
      </c>
      <c r="E215" s="108" t="s">
        <v>304</v>
      </c>
      <c r="F215" s="108">
        <v>68847</v>
      </c>
      <c r="G215" s="108">
        <v>121038</v>
      </c>
      <c r="H215" s="109">
        <v>130574</v>
      </c>
      <c r="I215" s="109">
        <v>9536</v>
      </c>
      <c r="J215" s="101">
        <v>139804</v>
      </c>
      <c r="K215" s="109">
        <v>129576</v>
      </c>
      <c r="L215" s="109">
        <v>-10228</v>
      </c>
      <c r="M215" s="84" t="s">
        <v>14</v>
      </c>
      <c r="N215" s="79" t="s">
        <v>196</v>
      </c>
    </row>
    <row r="216" spans="1:14" ht="15">
      <c r="A216" s="1">
        <v>2</v>
      </c>
      <c r="B216" s="118" t="s">
        <v>102</v>
      </c>
      <c r="C216" s="12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73.25">
      <c r="A217" s="77">
        <v>1</v>
      </c>
      <c r="B217" s="79" t="s">
        <v>305</v>
      </c>
      <c r="C217" s="79" t="s">
        <v>306</v>
      </c>
      <c r="D217" s="79" t="s">
        <v>307</v>
      </c>
      <c r="E217" s="92">
        <v>1067016</v>
      </c>
      <c r="F217" s="92">
        <v>1067016</v>
      </c>
      <c r="G217" s="92">
        <v>195632.4</v>
      </c>
      <c r="H217" s="92">
        <v>195632.4</v>
      </c>
      <c r="I217" s="92">
        <v>0</v>
      </c>
      <c r="J217" s="92">
        <v>319585.2</v>
      </c>
      <c r="K217" s="92">
        <v>319585.2</v>
      </c>
      <c r="L217" s="92">
        <v>0</v>
      </c>
      <c r="M217" s="77" t="s">
        <v>14</v>
      </c>
      <c r="N217" s="79" t="s">
        <v>196</v>
      </c>
    </row>
    <row r="218" spans="1:14" ht="47.25">
      <c r="A218" s="77">
        <v>2</v>
      </c>
      <c r="B218" s="77" t="s">
        <v>308</v>
      </c>
      <c r="C218" s="79" t="s">
        <v>309</v>
      </c>
      <c r="D218" s="79" t="s">
        <v>362</v>
      </c>
      <c r="E218" s="92">
        <v>53823</v>
      </c>
      <c r="F218" s="96">
        <v>1</v>
      </c>
      <c r="G218" s="92">
        <v>127417</v>
      </c>
      <c r="H218" s="92">
        <v>128436</v>
      </c>
      <c r="I218" s="92">
        <v>1019</v>
      </c>
      <c r="J218" s="92">
        <v>144300</v>
      </c>
      <c r="K218" s="92">
        <v>145000</v>
      </c>
      <c r="L218" s="92">
        <v>700</v>
      </c>
      <c r="M218" s="77" t="s">
        <v>14</v>
      </c>
      <c r="N218" s="79" t="s">
        <v>196</v>
      </c>
    </row>
    <row r="219" spans="1:14" ht="15">
      <c r="A219" s="1">
        <v>1</v>
      </c>
      <c r="B219" s="118" t="s">
        <v>25</v>
      </c>
      <c r="C219" s="12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78.75">
      <c r="A220" s="77">
        <v>1</v>
      </c>
      <c r="B220" s="79" t="s">
        <v>310</v>
      </c>
      <c r="C220" s="79" t="s">
        <v>310</v>
      </c>
      <c r="D220" s="79" t="s">
        <v>362</v>
      </c>
      <c r="E220" s="92">
        <v>1731</v>
      </c>
      <c r="F220" s="92">
        <v>519.3</v>
      </c>
      <c r="G220" s="92">
        <v>539665</v>
      </c>
      <c r="H220" s="92">
        <v>540045</v>
      </c>
      <c r="I220" s="92">
        <f>H220-G220</f>
        <v>380</v>
      </c>
      <c r="J220" s="92">
        <v>397296</v>
      </c>
      <c r="K220" s="92">
        <v>397843</v>
      </c>
      <c r="L220" s="92">
        <f>K220-J220</f>
        <v>547</v>
      </c>
      <c r="M220" s="77" t="s">
        <v>15</v>
      </c>
      <c r="N220" s="79" t="s">
        <v>196</v>
      </c>
    </row>
    <row r="221" spans="1:14" ht="15">
      <c r="A221" s="1">
        <v>2</v>
      </c>
      <c r="B221" s="118" t="s">
        <v>26</v>
      </c>
      <c r="C221" s="12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47.25">
      <c r="A222" s="77">
        <v>1</v>
      </c>
      <c r="B222" s="79" t="s">
        <v>311</v>
      </c>
      <c r="C222" s="77"/>
      <c r="D222" s="79" t="s">
        <v>361</v>
      </c>
      <c r="E222" s="92">
        <v>18642</v>
      </c>
      <c r="F222" s="92">
        <v>100</v>
      </c>
      <c r="G222" s="92">
        <v>50208</v>
      </c>
      <c r="H222" s="92">
        <v>50043</v>
      </c>
      <c r="I222" s="92">
        <v>165</v>
      </c>
      <c r="J222" s="92">
        <v>148839.3</v>
      </c>
      <c r="K222" s="92">
        <v>148652</v>
      </c>
      <c r="L222" s="92">
        <v>187</v>
      </c>
      <c r="M222" s="77" t="s">
        <v>15</v>
      </c>
      <c r="N222" s="79" t="s">
        <v>196</v>
      </c>
    </row>
    <row r="223" spans="1:14" ht="47.25">
      <c r="A223" s="77">
        <v>2</v>
      </c>
      <c r="B223" s="79" t="s">
        <v>312</v>
      </c>
      <c r="C223" s="77"/>
      <c r="D223" s="79" t="s">
        <v>361</v>
      </c>
      <c r="E223" s="92">
        <v>169921.28</v>
      </c>
      <c r="F223" s="92">
        <v>100</v>
      </c>
      <c r="G223" s="92">
        <v>286125</v>
      </c>
      <c r="H223" s="92">
        <v>291675</v>
      </c>
      <c r="I223" s="92">
        <v>5550</v>
      </c>
      <c r="J223" s="92">
        <v>253487</v>
      </c>
      <c r="K223" s="92">
        <v>252218</v>
      </c>
      <c r="L223" s="92">
        <v>-1269</v>
      </c>
      <c r="M223" s="77" t="s">
        <v>15</v>
      </c>
      <c r="N223" s="79" t="s">
        <v>196</v>
      </c>
    </row>
    <row r="224" spans="1:14" ht="15">
      <c r="A224" s="1">
        <v>2</v>
      </c>
      <c r="B224" s="118" t="s">
        <v>195</v>
      </c>
      <c r="C224" s="12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63">
      <c r="A225" s="84">
        <v>1</v>
      </c>
      <c r="B225" s="83" t="s">
        <v>313</v>
      </c>
      <c r="C225" s="83" t="s">
        <v>314</v>
      </c>
      <c r="D225" s="83" t="s">
        <v>363</v>
      </c>
      <c r="E225" s="94">
        <v>1834788</v>
      </c>
      <c r="F225" s="94">
        <v>1834788</v>
      </c>
      <c r="G225" s="94">
        <v>56848</v>
      </c>
      <c r="H225" s="95">
        <v>57580</v>
      </c>
      <c r="I225" s="95">
        <v>732</v>
      </c>
      <c r="J225" s="95">
        <v>505517</v>
      </c>
      <c r="K225" s="95">
        <v>512112</v>
      </c>
      <c r="L225" s="95">
        <v>0</v>
      </c>
      <c r="M225" s="84" t="s">
        <v>14</v>
      </c>
      <c r="N225" s="79" t="s">
        <v>196</v>
      </c>
    </row>
    <row r="226" spans="1:14" ht="63">
      <c r="A226" s="84">
        <v>2</v>
      </c>
      <c r="B226" s="83" t="s">
        <v>315</v>
      </c>
      <c r="C226" s="83" t="s">
        <v>314</v>
      </c>
      <c r="D226" s="83" t="s">
        <v>363</v>
      </c>
      <c r="E226" s="94">
        <v>849863</v>
      </c>
      <c r="F226" s="94">
        <v>849863</v>
      </c>
      <c r="G226" s="94">
        <v>43012</v>
      </c>
      <c r="H226" s="95">
        <v>40746</v>
      </c>
      <c r="I226" s="95">
        <v>0</v>
      </c>
      <c r="J226" s="95">
        <v>70746</v>
      </c>
      <c r="K226" s="95">
        <v>63411</v>
      </c>
      <c r="L226" s="95">
        <v>0</v>
      </c>
      <c r="M226" s="84" t="s">
        <v>14</v>
      </c>
      <c r="N226" s="79" t="s">
        <v>196</v>
      </c>
    </row>
    <row r="227" spans="1:14" ht="15">
      <c r="A227" s="1">
        <v>4</v>
      </c>
      <c r="B227" s="118" t="s">
        <v>316</v>
      </c>
      <c r="C227" s="12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47.25">
      <c r="A228" s="79">
        <v>1</v>
      </c>
      <c r="B228" s="79" t="s">
        <v>317</v>
      </c>
      <c r="C228" s="79" t="s">
        <v>318</v>
      </c>
      <c r="D228" s="79" t="s">
        <v>362</v>
      </c>
      <c r="E228" s="92">
        <v>188270</v>
      </c>
      <c r="F228" s="92">
        <v>188270</v>
      </c>
      <c r="G228" s="92">
        <v>128221</v>
      </c>
      <c r="H228" s="92">
        <v>115569</v>
      </c>
      <c r="I228" s="92">
        <v>-12652</v>
      </c>
      <c r="J228" s="92">
        <v>147128</v>
      </c>
      <c r="K228" s="92">
        <v>128878</v>
      </c>
      <c r="L228" s="92">
        <f>K228-J228</f>
        <v>-18250</v>
      </c>
      <c r="M228" s="77" t="s">
        <v>14</v>
      </c>
      <c r="N228" s="79" t="s">
        <v>196</v>
      </c>
    </row>
    <row r="229" spans="1:14" ht="47.25">
      <c r="A229" s="79">
        <v>2</v>
      </c>
      <c r="B229" s="79" t="s">
        <v>319</v>
      </c>
      <c r="C229" s="79" t="s">
        <v>320</v>
      </c>
      <c r="D229" s="79" t="s">
        <v>366</v>
      </c>
      <c r="E229" s="93">
        <v>45999242.51</v>
      </c>
      <c r="F229" s="92"/>
      <c r="G229" s="92">
        <v>84314</v>
      </c>
      <c r="H229" s="92">
        <v>84646</v>
      </c>
      <c r="I229" s="92">
        <v>332</v>
      </c>
      <c r="J229" s="92">
        <v>81792</v>
      </c>
      <c r="K229" s="92">
        <v>81927</v>
      </c>
      <c r="L229" s="92">
        <f>K229-J229</f>
        <v>135</v>
      </c>
      <c r="M229" s="77" t="s">
        <v>14</v>
      </c>
      <c r="N229" s="79" t="s">
        <v>196</v>
      </c>
    </row>
    <row r="230" spans="1:14" ht="47.25">
      <c r="A230" s="79">
        <v>3</v>
      </c>
      <c r="B230" s="79" t="s">
        <v>322</v>
      </c>
      <c r="C230" s="79" t="s">
        <v>323</v>
      </c>
      <c r="D230" s="79" t="s">
        <v>365</v>
      </c>
      <c r="E230" s="92">
        <v>10307</v>
      </c>
      <c r="F230" s="92">
        <v>10307</v>
      </c>
      <c r="G230" s="92">
        <v>85876</v>
      </c>
      <c r="H230" s="92">
        <v>84461</v>
      </c>
      <c r="I230" s="92">
        <f>H230-G230</f>
        <v>-1415</v>
      </c>
      <c r="J230" s="92">
        <v>90115</v>
      </c>
      <c r="K230" s="92">
        <v>88707</v>
      </c>
      <c r="L230" s="92">
        <f>K230-J230</f>
        <v>-1408</v>
      </c>
      <c r="M230" s="77" t="s">
        <v>14</v>
      </c>
      <c r="N230" s="79" t="s">
        <v>196</v>
      </c>
    </row>
    <row r="231" spans="1:14" ht="63">
      <c r="A231" s="79">
        <v>4</v>
      </c>
      <c r="B231" s="79" t="s">
        <v>324</v>
      </c>
      <c r="C231" s="79" t="s">
        <v>324</v>
      </c>
      <c r="D231" s="79" t="s">
        <v>362</v>
      </c>
      <c r="E231" s="92">
        <v>227453.6</v>
      </c>
      <c r="F231" s="92"/>
      <c r="G231" s="92">
        <v>42788</v>
      </c>
      <c r="H231" s="92">
        <v>36915.1</v>
      </c>
      <c r="I231" s="92">
        <v>-5872.9</v>
      </c>
      <c r="J231" s="92">
        <v>41543.2</v>
      </c>
      <c r="K231" s="92">
        <v>33276.8</v>
      </c>
      <c r="L231" s="92">
        <v>-8266.4</v>
      </c>
      <c r="M231" s="77" t="s">
        <v>14</v>
      </c>
      <c r="N231" s="79" t="s">
        <v>196</v>
      </c>
    </row>
    <row r="232" spans="1:14" ht="15">
      <c r="A232" s="1">
        <v>4</v>
      </c>
      <c r="B232" s="118" t="s">
        <v>325</v>
      </c>
      <c r="C232" s="12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47.25">
      <c r="A233" s="77">
        <v>1</v>
      </c>
      <c r="B233" s="79" t="s">
        <v>326</v>
      </c>
      <c r="C233" s="79" t="s">
        <v>326</v>
      </c>
      <c r="D233" s="79" t="s">
        <v>327</v>
      </c>
      <c r="E233" s="77"/>
      <c r="F233" s="77"/>
      <c r="G233" s="92">
        <v>24441</v>
      </c>
      <c r="H233" s="92">
        <v>24441</v>
      </c>
      <c r="I233" s="92"/>
      <c r="J233" s="92">
        <v>31011</v>
      </c>
      <c r="K233" s="92">
        <v>31011</v>
      </c>
      <c r="L233" s="92"/>
      <c r="M233" s="77" t="s">
        <v>14</v>
      </c>
      <c r="N233" s="79" t="s">
        <v>196</v>
      </c>
    </row>
    <row r="234" spans="1:14" ht="47.25">
      <c r="A234" s="77">
        <v>2</v>
      </c>
      <c r="B234" s="79" t="s">
        <v>328</v>
      </c>
      <c r="C234" s="79" t="s">
        <v>328</v>
      </c>
      <c r="D234" s="79" t="s">
        <v>329</v>
      </c>
      <c r="E234" s="77"/>
      <c r="F234" s="77"/>
      <c r="G234" s="92">
        <v>18358</v>
      </c>
      <c r="H234" s="92">
        <v>21659</v>
      </c>
      <c r="I234" s="92">
        <v>1321</v>
      </c>
      <c r="J234" s="92">
        <v>26443</v>
      </c>
      <c r="K234" s="92">
        <v>26290</v>
      </c>
      <c r="L234" s="92">
        <v>-153</v>
      </c>
      <c r="M234" s="77" t="s">
        <v>14</v>
      </c>
      <c r="N234" s="79" t="s">
        <v>196</v>
      </c>
    </row>
    <row r="235" spans="1:14" ht="47.25">
      <c r="A235" s="77">
        <v>3</v>
      </c>
      <c r="B235" s="79" t="s">
        <v>330</v>
      </c>
      <c r="C235" s="79" t="s">
        <v>330</v>
      </c>
      <c r="D235" s="79" t="s">
        <v>331</v>
      </c>
      <c r="E235" s="77"/>
      <c r="F235" s="77"/>
      <c r="G235" s="92">
        <v>317820</v>
      </c>
      <c r="H235" s="92">
        <v>319020</v>
      </c>
      <c r="I235" s="92">
        <v>1200</v>
      </c>
      <c r="J235" s="92">
        <v>590342</v>
      </c>
      <c r="K235" s="92">
        <v>590342</v>
      </c>
      <c r="L235" s="92"/>
      <c r="M235" s="77" t="s">
        <v>14</v>
      </c>
      <c r="N235" s="79" t="s">
        <v>196</v>
      </c>
    </row>
    <row r="236" spans="1:14" ht="94.5">
      <c r="A236" s="77">
        <v>4</v>
      </c>
      <c r="B236" s="79" t="s">
        <v>332</v>
      </c>
      <c r="C236" s="79" t="s">
        <v>332</v>
      </c>
      <c r="D236" s="79" t="s">
        <v>331</v>
      </c>
      <c r="E236" s="77"/>
      <c r="F236" s="77"/>
      <c r="G236" s="92">
        <v>89308</v>
      </c>
      <c r="H236" s="92">
        <v>78362</v>
      </c>
      <c r="I236" s="92"/>
      <c r="J236" s="92">
        <v>203023</v>
      </c>
      <c r="K236" s="92">
        <v>201636</v>
      </c>
      <c r="L236" s="92"/>
      <c r="M236" s="77" t="s">
        <v>14</v>
      </c>
      <c r="N236" s="79" t="s">
        <v>196</v>
      </c>
    </row>
    <row r="237" spans="1:14" ht="15">
      <c r="A237" s="64">
        <v>1</v>
      </c>
      <c r="B237" s="65" t="s">
        <v>333</v>
      </c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</row>
    <row r="238" spans="1:14" ht="78.75">
      <c r="A238" s="77">
        <v>1</v>
      </c>
      <c r="B238" s="79" t="s">
        <v>334</v>
      </c>
      <c r="C238" s="79" t="s">
        <v>335</v>
      </c>
      <c r="D238" s="79" t="s">
        <v>336</v>
      </c>
      <c r="E238" s="89">
        <v>763274.9</v>
      </c>
      <c r="F238" s="89">
        <v>763274.9</v>
      </c>
      <c r="G238" s="89">
        <v>1535483.59</v>
      </c>
      <c r="H238" s="89">
        <v>1509681.1</v>
      </c>
      <c r="I238" s="89">
        <f>G238-H238</f>
        <v>25802.48999999999</v>
      </c>
      <c r="J238" s="89">
        <v>1599732.18</v>
      </c>
      <c r="K238" s="89">
        <v>1597231.18</v>
      </c>
      <c r="L238" s="89">
        <f>J238-K238</f>
        <v>2501</v>
      </c>
      <c r="M238" s="90" t="s">
        <v>14</v>
      </c>
      <c r="N238" s="91" t="s">
        <v>337</v>
      </c>
    </row>
    <row r="239" spans="1:14" ht="15">
      <c r="A239" s="1">
        <v>1</v>
      </c>
      <c r="B239" s="121" t="s">
        <v>338</v>
      </c>
      <c r="C239" s="122"/>
      <c r="D239" s="123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6">
      <c r="A240" s="77">
        <v>1</v>
      </c>
      <c r="B240" s="86" t="s">
        <v>339</v>
      </c>
      <c r="C240" s="79" t="s">
        <v>340</v>
      </c>
      <c r="D240" s="79" t="s">
        <v>360</v>
      </c>
      <c r="E240" s="87">
        <v>844601</v>
      </c>
      <c r="F240" s="77">
        <v>100</v>
      </c>
      <c r="G240" s="88">
        <v>66022.8</v>
      </c>
      <c r="H240" s="88">
        <v>27523.7</v>
      </c>
      <c r="I240" s="77">
        <v>0</v>
      </c>
      <c r="J240" s="88">
        <v>100776.39</v>
      </c>
      <c r="K240" s="88">
        <v>88476.44</v>
      </c>
      <c r="L240" s="77">
        <v>0</v>
      </c>
      <c r="M240" s="77" t="s">
        <v>14</v>
      </c>
      <c r="N240" s="79" t="s">
        <v>196</v>
      </c>
    </row>
    <row r="241" spans="1:14" ht="15">
      <c r="A241" s="1">
        <v>1</v>
      </c>
      <c r="B241" s="124" t="s">
        <v>341</v>
      </c>
      <c r="C241" s="122"/>
      <c r="D241" s="123"/>
      <c r="E241" s="66"/>
      <c r="F241" s="67"/>
      <c r="G241" s="68"/>
      <c r="H241" s="68"/>
      <c r="I241" s="67"/>
      <c r="J241" s="68"/>
      <c r="K241" s="68"/>
      <c r="L241" s="67"/>
      <c r="M241" s="67"/>
      <c r="N241" s="69"/>
    </row>
    <row r="242" spans="1:14" ht="47.25">
      <c r="A242" s="83">
        <v>1</v>
      </c>
      <c r="B242" s="83" t="s">
        <v>342</v>
      </c>
      <c r="C242" s="83" t="s">
        <v>342</v>
      </c>
      <c r="D242" s="83" t="s">
        <v>343</v>
      </c>
      <c r="E242" s="84"/>
      <c r="F242" s="85">
        <v>0.49</v>
      </c>
      <c r="G242" s="83"/>
      <c r="H242" s="83"/>
      <c r="I242" s="83"/>
      <c r="J242" s="83"/>
      <c r="K242" s="83"/>
      <c r="L242" s="83"/>
      <c r="M242" s="83"/>
      <c r="N242" s="79" t="s">
        <v>196</v>
      </c>
    </row>
    <row r="243" ht="69.75" customHeight="1"/>
    <row r="244" ht="55.5" customHeight="1"/>
    <row r="245" ht="197.25" customHeight="1"/>
    <row r="247" ht="195.75" customHeight="1"/>
    <row r="265" ht="15.75" customHeight="1"/>
    <row r="270" ht="53.25" customHeight="1"/>
    <row r="288" ht="54.75" customHeight="1"/>
    <row r="300" ht="50.25" customHeight="1"/>
    <row r="308" ht="175.5" customHeight="1"/>
    <row r="312" ht="19.5" customHeight="1"/>
    <row r="317" ht="81" customHeight="1"/>
    <row r="327" ht="58.5" customHeight="1"/>
    <row r="329" ht="64.5" customHeight="1"/>
    <row r="330" ht="74.25" customHeight="1"/>
    <row r="331" ht="33.75" customHeight="1"/>
    <row r="332" ht="128.25" customHeight="1"/>
    <row r="333" ht="55.5" customHeight="1"/>
    <row r="334" ht="83.25" customHeight="1"/>
    <row r="335" ht="131.25" customHeight="1"/>
    <row r="336" ht="29.25" customHeight="1"/>
    <row r="337" ht="115.5" customHeight="1"/>
    <row r="338" ht="49.5" customHeight="1"/>
    <row r="339" ht="47.25" customHeight="1"/>
    <row r="340" ht="78" customHeight="1"/>
    <row r="341" ht="69" customHeight="1"/>
    <row r="351" ht="70.5" customHeight="1"/>
    <row r="352" ht="50.25" customHeight="1"/>
    <row r="353" ht="70.5" customHeight="1"/>
    <row r="354" ht="69.75" customHeight="1"/>
    <row r="355" ht="15.75" customHeight="1"/>
    <row r="356" ht="55.5" customHeight="1"/>
    <row r="357" ht="54" customHeight="1"/>
    <row r="358" ht="43.5" customHeight="1"/>
    <row r="359" ht="75.75" customHeight="1"/>
    <row r="360" ht="15.75" customHeight="1"/>
    <row r="361" ht="129" customHeight="1"/>
    <row r="362" ht="193.5" customHeight="1"/>
    <row r="363" ht="71.25" customHeight="1"/>
    <row r="364" ht="147.75" customHeight="1"/>
    <row r="367" ht="127.5" customHeight="1"/>
    <row r="370" ht="151.5" customHeight="1"/>
    <row r="371" ht="129.75" customHeight="1"/>
    <row r="372" ht="23.25" customHeight="1"/>
    <row r="374" ht="105" customHeight="1"/>
    <row r="389" ht="66" customHeight="1"/>
    <row r="391" ht="71.25" customHeight="1"/>
    <row r="393" ht="100.5" customHeight="1"/>
    <row r="404" ht="146.25" customHeight="1"/>
    <row r="406" ht="151.5" customHeight="1"/>
    <row r="408" ht="81" customHeight="1"/>
    <row r="411" ht="24" customHeight="1"/>
    <row r="412" ht="138" customHeight="1"/>
    <row r="413" ht="41.25" customHeight="1"/>
    <row r="463" ht="15.75" customHeight="1"/>
    <row r="502" ht="15.75" customHeight="1"/>
    <row r="504" ht="15.75" customHeight="1"/>
    <row r="519" ht="173.25" customHeight="1"/>
    <row r="873" ht="15.75" customHeight="1"/>
    <row r="912" ht="15.75" customHeight="1"/>
    <row r="914" ht="15.75" customHeight="1"/>
    <row r="929" ht="173.25" customHeight="1"/>
    <row r="1283" ht="15.75" customHeight="1"/>
    <row r="1322" ht="15.75" customHeight="1"/>
    <row r="1324" ht="15.75" customHeight="1"/>
  </sheetData>
  <mergeCells count="35">
    <mergeCell ref="B171:N171"/>
    <mergeCell ref="B165:D165"/>
    <mergeCell ref="B46:C46"/>
    <mergeCell ref="B8:C8"/>
    <mergeCell ref="B72:C72"/>
    <mergeCell ref="B88:C88"/>
    <mergeCell ref="B93:C93"/>
    <mergeCell ref="B103:C103"/>
    <mergeCell ref="A4:A5"/>
    <mergeCell ref="B4:B5"/>
    <mergeCell ref="F4:F5"/>
    <mergeCell ref="M4:M5"/>
    <mergeCell ref="C4:C5"/>
    <mergeCell ref="E4:E5"/>
    <mergeCell ref="D4:D5"/>
    <mergeCell ref="B7:N7"/>
    <mergeCell ref="B6:N6"/>
    <mergeCell ref="C2:L2"/>
    <mergeCell ref="N4:N5"/>
    <mergeCell ref="G4:I4"/>
    <mergeCell ref="J4:L4"/>
    <mergeCell ref="B182:D182"/>
    <mergeCell ref="B239:D239"/>
    <mergeCell ref="B241:D241"/>
    <mergeCell ref="B232:C232"/>
    <mergeCell ref="B227:C227"/>
    <mergeCell ref="B224:C224"/>
    <mergeCell ref="B221:C221"/>
    <mergeCell ref="B219:C219"/>
    <mergeCell ref="B216:C216"/>
    <mergeCell ref="B211:C211"/>
    <mergeCell ref="B204:C204"/>
    <mergeCell ref="B201:C201"/>
    <mergeCell ref="B193:C193"/>
    <mergeCell ref="B191:C191"/>
  </mergeCells>
  <hyperlinks>
    <hyperlink ref="B237" r:id="rId1" display="https://ipgo.kz/ru/----"/>
    <hyperlink ref="B239" r:id="rId2" display="https://ipgo.kz/ru/----"/>
  </hyperlink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1" r:id="rId3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УЭиБП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Бахтиярова С.</dc:creator>
  <cp:keywords/>
  <dc:description/>
  <cp:lastModifiedBy>Старшинаева Ж.</cp:lastModifiedBy>
  <cp:lastPrinted>2017-02-21T05:16:51Z</cp:lastPrinted>
  <dcterms:created xsi:type="dcterms:W3CDTF">2017-02-08T09:48:56Z</dcterms:created>
  <dcterms:modified xsi:type="dcterms:W3CDTF">2017-04-18T05:18:15Z</dcterms:modified>
  <cp:category/>
  <cp:version/>
  <cp:contentType/>
  <cp:contentStatus/>
</cp:coreProperties>
</file>